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RIESGOS'!$A$7:$V$62</definedName>
    <definedName name="Z_2ADA9B42_7E63_4FBF_BB74_2356C182598B_.wvu.FilterData" localSheetId="5" hidden="1">'PLAN DE RIESGOS'!$A$7:$V$62</definedName>
    <definedName name="Z_7F4E59C1_F56E_4AC9_A342_EB4683C48EAC_.wvu.FilterData" localSheetId="5" hidden="1">'PLAN DE RIESGOS'!$A$7:$V$62</definedName>
    <definedName name="Z_978483BC_D409_474F_A945_365507990453_.wvu.FilterData" localSheetId="5" hidden="1">'PLAN DE RIESGOS'!$A$7:$V$62</definedName>
    <definedName name="Z_AA0AED99_B4F4_4F82_B0CA_F3B33A149D14_.wvu.FilterData" localSheetId="5" hidden="1">'PLAN DE RIESGOS'!$A$7:$V$62</definedName>
    <definedName name="Z_B8197E9B_374A_40CA_BCB1_E5DADF289B8D_.wvu.FilterData" localSheetId="5" hidden="1">'PLAN DE RIESGOS'!$A$7:$V$62</definedName>
    <definedName name="Z_CB169CDE_3FA6_4436_B63C_9DE71E9E3051_.wvu.FilterData" localSheetId="5" hidden="1">'PLAN DE RIESGOS'!$A$7:$V$62</definedName>
    <definedName name="Z_D87BDF36_AB57_4A56_9F10_95B1FB3495CB_.wvu.FilterData" localSheetId="5" hidden="1">'PLAN DE RIESGOS'!$A$7:$V$62</definedName>
    <definedName name="Z_E2F483C2_C1C0_489F_9AF6_CED6E77FAD93_.wvu.FilterData" localSheetId="5" hidden="1">'PLAN DE RIESGOS'!$A$7:$V$62</definedName>
    <definedName name="Z_E594A590_409F_49B4_A9C2_8C56106A0C05_.wvu.FilterData" localSheetId="5" hidden="1">'PLAN DE RIESGOS'!$A$7:$V$62</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<sst xmlns="http://schemas.openxmlformats.org/spreadsheetml/2006/main" count="1397" uniqueCount="727">
  <si>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</si>
  <si>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</si>
  <si>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</si>
  <si>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</si>
  <si>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</si>
  <si>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</si>
  <si>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</si>
  <si>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</si>
  <si>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</si>
  <si>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</si>
  <si>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</si>
  <si>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</si>
  <si>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</si>
  <si>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</si>
  <si>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</si>
  <si>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</si>
  <si>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</si>
  <si>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</si>
  <si>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</si>
  <si>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</si>
  <si>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</si>
  <si>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</si>
  <si>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</si>
  <si>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</si>
  <si>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</si>
  <si>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</si>
  <si>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</si>
  <si>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</si>
  <si>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</si>
  <si>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</si>
  <si>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</si>
  <si>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</si>
  <si>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</si>
  <si>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</si>
  <si>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</si>
  <si>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</si>
  <si>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</si>
  <si>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</si>
  <si>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</si>
  <si>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</si>
  <si>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</si>
  <si>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</si>
  <si>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</si>
  <si>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</si>
  <si>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</si>
  <si>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</si>
  <si>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</si>
  <si>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</si>
  <si>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</si>
  <si>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</si>
  <si>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</si>
  <si>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</si>
  <si>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</si>
  <si>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</si>
  <si>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</si>
  <si>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</si>
  <si>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</si>
  <si>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</si>
  <si>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</si>
  <si>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</si>
  <si>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</si>
  <si>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</si>
  <si>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</si>
  <si>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</si>
  <si>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</si>
  <si>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</si>
  <si>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</si>
  <si>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</si>
  <si>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</si>
  <si>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</si>
  <si>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</si>
  <si>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</si>
  <si>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</si>
  <si>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</si>
  <si>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</si>
  <si>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NO DAR DIFUSION OPORTUNA DE LOS PROCEDIMIENTOS A LOS FUNCIONARIOS DE LA ENTIDAD</t>
  </si>
  <si>
    <t xml:space="preserve">DEBILIDADES EN LA MEDICION DEL PROCESO </t>
  </si>
  <si>
    <t>QUE NO SE REALICE LA VERIFICACION OPORTUNA DE LAS PUBLICACIONES</t>
  </si>
  <si>
    <t>DESCONOCIMIENTO DE LOS PROCEDIMIENTOS POR PARTE DE LOS FUNCIONARIOS DE LA ENTIDAD</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</si>
  <si>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</si>
  <si>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</si>
  <si>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</si>
  <si>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</si>
  <si>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</si>
  <si>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</si>
  <si>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</si>
  <si>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</si>
  <si>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</si>
  <si>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</si>
  <si>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</si>
  <si>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</si>
  <si>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</si>
  <si>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</si>
  <si>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</si>
  <si>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</si>
  <si>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</si>
  <si>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</si>
  <si>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</si>
  <si>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</si>
  <si>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</si>
  <si>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CI01813-P</t>
  </si>
  <si>
    <t>CA05813-P</t>
  </si>
  <si>
    <t>CI01113-P</t>
  </si>
  <si>
    <t>Reducir el Riesgo, Evitar, Compartir o Transferir el Riesgo</t>
  </si>
  <si>
    <t>Asumir el Riesgo, Reducir el Riesgo</t>
  </si>
  <si>
    <t>N/A</t>
  </si>
  <si>
    <t>NO SE EVIDENCIA TOMAS DE ACCIONES DE MEJORA FRENTE A LOS INFORMES DE MONITOREO DE EQUIPOS DE COMPUTO PRESENTADOS TRIMESTRALMENTE AL JEFE DE LA OFICINA ASESORA DE PLANEACIÓN Y SISTEMAS.</t>
  </si>
  <si>
    <t>CI00514-P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</si>
  <si>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</si>
  <si>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</si>
  <si>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</si>
  <si>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</si>
  <si>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</si>
  <si>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</si>
  <si>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</si>
  <si>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</si>
  <si>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</si>
  <si>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</si>
  <si>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</si>
  <si>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</si>
  <si>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</si>
  <si>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</si>
  <si>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</si>
  <si>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</si>
  <si>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</si>
  <si>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FALTA DE PERSONAL PARA REALIZAR LA LABOR ASIGNADA A LA OFICINA.</t>
  </si>
  <si>
    <t>POSIBLE CONSTRUCCIÓN DE LA DOFA DE MANERA INADECUADA</t>
  </si>
  <si>
    <t>QUE SE INCUMPLA CON LAS POLITICAS DE SEGURIDAD DE LA ENTIDAD</t>
  </si>
  <si>
    <t>POSIBLE UTILIZACION DE FORMATOS INCORRECTOS POR PARTE DE LOS FUNCIONARIOS DE LA ENTIDAD</t>
  </si>
  <si>
    <t>POSIBLE DESORGANIZACION DEL ALMACEN</t>
  </si>
  <si>
    <t>Operativo
Imagen</t>
  </si>
  <si>
    <t>No. DE PROCEDIMIENTOS ACTUALIZADOS/No. DE PROCEDIMIENTOS A ACTUALIZAR</t>
  </si>
  <si>
    <t>CA07014-P</t>
  </si>
  <si>
    <t>CA07114-P</t>
  </si>
  <si>
    <t>CA07714-P</t>
  </si>
  <si>
    <t>CA08214-P</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</si>
  <si>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</si>
  <si>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</si>
  <si>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</si>
  <si>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</si>
  <si>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</si>
  <si>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</si>
  <si>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</si>
  <si>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</si>
  <si>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</si>
  <si>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</si>
  <si>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</si>
  <si>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</si>
  <si>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</si>
  <si>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</si>
  <si>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</si>
  <si>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PLANEACION Y SISTEMAS /PROFESIONAL 3</t>
  </si>
  <si>
    <t>COORDINADOR GIT SERVICIOS ADMINISTRATIVOS</t>
  </si>
  <si>
    <t>POSIBLES INCUMPLIMIENTO A LOS PLANES INSTITUCIONALES DE LA ENTIDAD</t>
  </si>
  <si>
    <t>ACTUALIZAR LOS INDICADORES DE GESTION DEL PROCESO ACORDE A LA SOLICITUD DE AUDITORIA DE CALIDAD DEL 25/09/2014.</t>
  </si>
  <si>
    <t xml:space="preserve">No. DE INDICADORES MODIFICADOS/No. DE INDICADORES A MODIFICAR </t>
  </si>
  <si>
    <t>Asumir el Riesgo</t>
  </si>
  <si>
    <t>CA05413-P</t>
  </si>
  <si>
    <t>QUE LA DOCUMENTACION DEL PROCESO NO SE RECUPERE CON OPORTUNIDAD</t>
  </si>
  <si>
    <t>SECRETARIA EJECUTIVA GRADO 23</t>
  </si>
  <si>
    <t>No. DE SOLICITUDES A TRAMITAR / No. DE SOLICITUDES REQUERIDAS.</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</si>
  <si>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</si>
  <si>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</si>
  <si>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</si>
  <si>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</si>
  <si>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</si>
  <si>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CA06213-P
CA07814-P</t>
  </si>
  <si>
    <t>CA00915-P</t>
  </si>
  <si>
    <t>CA01015-P</t>
  </si>
  <si>
    <t>CA01315-P</t>
  </si>
  <si>
    <t>CA02215-P</t>
  </si>
  <si>
    <t xml:space="preserve">No DE CORREOS ENVIADOS/ No DE CORREOS A ENVIAR </t>
  </si>
  <si>
    <t xml:space="preserve">POSIBLE MEDICION INADECUADA DEL INDICADOR ESTRATEGICO  DEL PROCESO GESTION FINANCIERA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</si>
  <si>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</si>
  <si>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</si>
  <si>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</si>
  <si>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</si>
  <si>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</si>
  <si>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</si>
  <si>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</si>
  <si>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</si>
  <si>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</si>
  <si>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</si>
  <si>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</si>
  <si>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</si>
  <si>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</si>
  <si>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</si>
  <si>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EN LA OFICINA DE MEDELLÍN NO SE PUEDE ACCEDER A LOS FORMATOS MEDIANTE EL LISTADO MAESTRO DE DOCUMENTOS; IGUALMENTE NO SE ENCUENTRA PUBLICADO EL FORMATO DE ENCUESTAS DE SATISFACCIÓN HOSPITALARIA DEL GIT DE SALUD.</t>
  </si>
  <si>
    <t>NO SE EVIDENCIA EL PROCEDIMIENTO AUTOEVALUACIÓN DE ACCIONES PREVENTIVAS Y/O PLAN DE MANEJO DEL RIESGO LO QUE NO PERMITE EVIDENCIAR SI SE ENCUENTRA ACTUALIZADO O NO.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</si>
  <si>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</si>
  <si>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SE EVIDENCIO QUE EN LA VIGENCIA 2014, NO SE HA REALIZADO LA VERIFICACIÓN DE LAS RESOLUCIONES DE APROBACIÓN DE DOCUMENTOS DEL SISTEMA GESTIÓN CALIDAD FRENTE AL LISTADO MAESTRO DE DOCUMENTOS Y SU RESPECTIVA PUBLICACIÓN.</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</si>
  <si>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</si>
  <si>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</si>
  <si>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</si>
  <si>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</si>
  <si>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</si>
  <si>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</si>
  <si>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</si>
  <si>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</si>
  <si>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</si>
  <si>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</si>
  <si>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</si>
  <si>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</si>
  <si>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</si>
  <si>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</si>
  <si>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</si>
  <si>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</si>
  <si>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</si>
  <si>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</si>
  <si>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</si>
  <si>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 xml:space="preserve">INCUMPLIMIENTO A LOS PLANES INSTITUCIONALES. </t>
  </si>
  <si>
    <t xml:space="preserve">FALTA DE INTERER POR PARTE DEL FUNCIONARIO ENCARGADO DE LA DOCUMENTACIÓN DE ACCIONES DE MEJORA. </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</si>
  <si>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</si>
  <si>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</si>
  <si>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</si>
  <si>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</si>
  <si>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</si>
  <si>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</si>
  <si>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SE EVIDENCIÓ QUE EL PROCESO AUDITADO DEBE DEFINIR Y DISEÑAR INDICADORES DEL ÁREA DE PRESUPUESTO Y GESTIÓN DE COBRO, YA QUE TAN SÓLO CUENTA CON EL INDICADOR DE DESAGREGACIÓN PRESUPUESTAL PERO ESTE TAL COMO ESTÁ CONSTRUIDO NO MIDE EFICIENCIA.</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</si>
  <si>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</si>
  <si>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</si>
  <si>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</si>
  <si>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</si>
  <si>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MODIFICAR Y SOCIALIZAR EL PROCEDIMIENTO ADMINISTRACION DE ACCIONES PREVENTIVAS A TRAVES DEL PAN DE MANEJO DE RIESGOS, DEFINIENDO POR QUÉ FUE EFICAZ LA ACCIÓN PARA QUE SEA CERRADA.</t>
  </si>
  <si>
    <t xml:space="preserve">OPERATIVO </t>
  </si>
  <si>
    <t xml:space="preserve">COORDINADOR GIT GESTIÓN TALENTO HUMANO/ PROFESIONAL I </t>
  </si>
  <si>
    <t>ANÁLISIS DEL PROCESO</t>
  </si>
  <si>
    <t>ABIERTO/CERRADO</t>
  </si>
  <si>
    <t>FECHA AUDITORIA</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</si>
  <si>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</si>
  <si>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</si>
  <si>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</si>
  <si>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</si>
  <si>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</si>
  <si>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LEGAL</t>
  </si>
  <si>
    <t>CA00115-P</t>
  </si>
  <si>
    <t>OPERATIVO</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</si>
  <si>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</si>
  <si>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</si>
  <si>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</si>
  <si>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</si>
  <si>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</si>
  <si>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</si>
  <si>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CI03215-P</t>
  </si>
  <si>
    <t>No se tienen establecidos puntos de control para la revisión de las publicaciones de los documentos del SIG.</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</si>
  <si>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</si>
  <si>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</si>
  <si>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</si>
  <si>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</si>
  <si>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</si>
  <si>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</si>
  <si>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</si>
  <si>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</si>
  <si>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</si>
  <si>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</si>
  <si>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</si>
  <si>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</si>
  <si>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</si>
  <si>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</si>
  <si>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</si>
  <si>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</si>
  <si>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</si>
  <si>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</si>
  <si>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</si>
  <si>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</si>
  <si>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</si>
  <si>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</si>
  <si>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</si>
  <si>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</si>
  <si>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</si>
  <si>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</si>
  <si>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</si>
  <si>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</si>
  <si>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</si>
  <si>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</si>
  <si>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</si>
  <si>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</si>
  <si>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</si>
  <si>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</si>
  <si>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</si>
  <si>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</si>
  <si>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</si>
  <si>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</si>
  <si>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</si>
  <si>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</si>
  <si>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</si>
  <si>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</si>
  <si>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</si>
  <si>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 xml:space="preserve">QUE SE PRESENTE INCUMPLIMIENTO DEL CICLO PHVA DEL PROCESO </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</si>
  <si>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</si>
  <si>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</si>
  <si>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</si>
  <si>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</si>
  <si>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</si>
  <si>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</si>
  <si>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</si>
  <si>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</si>
  <si>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</si>
  <si>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</si>
  <si>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</si>
  <si>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</si>
  <si>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</si>
  <si>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</si>
  <si>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</si>
  <si>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</si>
  <si>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</si>
  <si>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</si>
  <si>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No de Oficios Enviados/ No de Oficios a Enviar </t>
  </si>
  <si>
    <t xml:space="preserve">No DE APLICATIVOS ACTUALIZADOS/No DE APLICATIVOS A ACTUALIZAR </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</si>
  <si>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</si>
  <si>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</si>
  <si>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</si>
  <si>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</si>
  <si>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</si>
  <si>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LAS TRD DE LAS DIVISIONES EN EL PROGRAMA DE CORRESPONDENCIA ORFEO </t>
  </si>
  <si>
    <t>26/11/2015
R(31-05-2016)</t>
  </si>
  <si>
    <t>CI01514-P</t>
  </si>
  <si>
    <t>CA02216-P</t>
  </si>
  <si>
    <t>1) Durante la auditoría no se evidenció la documentación de las actividades a cargo de la Oficina de Planeación y Sistemas,  relacionadas con la  PROGRAMACIÓN ANUAL DE CAJA  RESOLUCIÓN DISTRIBUCIÓN DEL PLAN ANUAL DE CAJA, que se describe en la ficha de caracterización del proceso de Direccionamiento Estratégico, lo cual es susceptible de incumplir el Numeral 4.1. literal d) de la NTCGP.1000-2009.</t>
  </si>
  <si>
    <t>CI00816-P</t>
  </si>
  <si>
    <t xml:space="preserve">GESTIÓN DE SERVICIOS DE SALUD  (CARTAGENA) </t>
  </si>
  <si>
    <t>Se evidencia la realización de las copias de seguridad de la oficina de Cartagena pero las misma no están siendo enviadas al proceso de TICS incumpliendo lo establecido en el procedimiento</t>
  </si>
  <si>
    <t>CI00616-P</t>
  </si>
  <si>
    <t xml:space="preserve">GESTIÓN DE SERVICIOS DE SALUD ( BARRANQUILLA) </t>
  </si>
  <si>
    <t>No se cuenta con archivadores para la custodia y conservación de las unidades documentales correspondientes a la vigencia 2015 y 2016 en la oficina de Barranquilla, lo que dificulta la adecuada organización de acuerdo a las normas archivísticas.</t>
  </si>
  <si>
    <t xml:space="preserve">JEFE OFICINA ASESORA DE PLANEACIÓN Y SISTEMAS/ PROFESIONAL 3 </t>
  </si>
  <si>
    <t xml:space="preserve">NO SE HABIA IDENTIFICADO LA NECESIDAD DE LA CREACIÓN DE UN PROCEDIMIENTO DONDE SE CONTEMPLE LAS ACTIVIDADES DEL PAC 
</t>
  </si>
  <si>
    <t xml:space="preserve">NO CONTAR CON LA DEBIDA OPORTUNIDAD CON LA RESOLUCION PARA UTILIZAR LOS RECURSOS ASIGNADOS EN EL PAC </t>
  </si>
  <si>
    <t xml:space="preserve">NO SE PUEDE CUMPLIR CON LOS REGISTROS  PRESUPUESTALES RESULTANTES DE LOS PROCESOS DE CONTRATACION </t>
  </si>
  <si>
    <t xml:space="preserve">Falta de Gestión en la Solicitud del Archivador  por parte de la Oficina </t>
  </si>
  <si>
    <t xml:space="preserve">Desorganizacion de los Documentos bajo Custodia de la oficina de Barranquilla </t>
  </si>
  <si>
    <t xml:space="preserve">Icumplimiento de la Normatividad Archivistica </t>
  </si>
  <si>
    <t xml:space="preserve">Falta de Herramientas para el envio de las copias de seguridad </t>
  </si>
  <si>
    <t xml:space="preserve">Incumplimiento del procedimiento establecido </t>
  </si>
  <si>
    <t>Posible perdidad de la Información generada en la Oficica Cartagena</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</si>
  <si>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</si>
  <si>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</si>
  <si>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</si>
  <si>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</si>
  <si>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</si>
  <si>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</si>
  <si>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</si>
  <si>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CA01217-P</t>
  </si>
  <si>
    <t>Identificar las dificultades reales del proceso e implementar las acciones necesarias de intervención a través de un plan en el que se pueda evidencia el compromiso con la mejora del SIG.</t>
  </si>
  <si>
    <t>CA01317-P</t>
  </si>
  <si>
    <t xml:space="preserve">Diseñar y poner en marcha el plan que permita ejercer un mayor control y atención de las quejas a nivel nacional. </t>
  </si>
  <si>
    <t>CA01417-P</t>
  </si>
  <si>
    <t>Implementar protocolos sobre manejo de la atención al ciudadano presencial y telefónico así como el manejo de la documentación que estos servidores públicos realizan en radicación de correspondencia.</t>
  </si>
  <si>
    <t>CA01517-P</t>
  </si>
  <si>
    <t>Implementar el control de servicio/producto no conforme a nivel nacional</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</si>
  <si>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</si>
  <si>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</si>
  <si>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</si>
  <si>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</si>
  <si>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</si>
  <si>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</si>
  <si>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POSIBLE INCUMPLIMIENTO EN LA IMPLEMENTACION DE LOS REQUISITOS  DE LA NORMA DEL SISTEMA DE GESTIÓN </t>
  </si>
  <si>
    <t xml:space="preserve">CRONOGRAMA DE CUMPLIMIENTO DE LAS ACTIVIDADES A CARGO DEL PROCESO </t>
  </si>
  <si>
    <t xml:space="preserve">INCREMENTO EN EL NÚMERO DE PQRSD A NIVEL NACIONAL </t>
  </si>
  <si>
    <t xml:space="preserve">INCUMPLIMIENTO CON LA GUIA DE PROTOCOLO DE ATENCIÓN AL CIUDADANO </t>
  </si>
  <si>
    <t xml:space="preserve">DEFICIENCIA EN LA ATENCIÓN AL CIUDADANO </t>
  </si>
  <si>
    <t xml:space="preserve">DESCONOCIMIENTO DE LA GUIA </t>
  </si>
  <si>
    <t xml:space="preserve">REVISIÓN PERIODICA DE ENCUESTAS DE SATISFACCIÓN </t>
  </si>
  <si>
    <t>REVISAR Y ACTUALIZAR LA GUIA DE PROTOCOLOS PARA LA ATENCION AL CUIDADANO</t>
  </si>
  <si>
    <t>SOCIALIZAR LA GUIA DE PROTOCOLOS PARA LA ATENCION AL CUIDADANO</t>
  </si>
  <si>
    <t xml:space="preserve">No DE GUIAS ACTUALIZADAS/ No DE GUIAS A ACTUALIZAR </t>
  </si>
  <si>
    <t xml:space="preserve">No DE GUIA SOCIALIZADA </t>
  </si>
  <si>
    <t xml:space="preserve">INEFICIENTE CONTROL EN LA DOCUMENTACIÓN DEL SISTEMA CORRESPONDIENTE AL PROCESO. </t>
  </si>
  <si>
    <t>JEFE GIT GESTION DOCUMENTAL/ PROFESIONAL 1</t>
  </si>
  <si>
    <t xml:space="preserve">QUE SE PRESENTEN PRODUCTOS Y/O SERVICIOS NO CONFORMES EN EL PROCESO </t>
  </si>
  <si>
    <t xml:space="preserve">DESCONOCIMIENTO   DE LA METODOLOGIA DEL PRODUCTO NO CONFORME </t>
  </si>
  <si>
    <t xml:space="preserve">DEFICIENCIA EN EL SERVICIO PRESTADO O EN EL PRODUCTO ENTREGADO. </t>
  </si>
  <si>
    <t xml:space="preserve">VERIFICACIÓN DE LA APLICACIÓN DE LA METODOLOGIA DEL PRODUCTO Y/O SERVICIO NO CONFORME </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</si>
  <si>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</si>
  <si>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</si>
  <si>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</si>
  <si>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PROCEDIMIENTO ACTUALIZADO ADOPTADO Y SOCIALIZADO</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</si>
  <si>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</si>
  <si>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</si>
  <si>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</si>
  <si>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Revisando el link de publicación de los indicadores a responsabilidad del proceso dentro de la intranet, se puedo evidenciar que no existen registros de en la tendencia del indicador, por lo que se incumple el numeral 4.2.4 el cual establece que los registros se establecen para proporcionar evidencia de la conformidad con los requisitos así como de la operación eficaz, eficiente y efectiva del sistema de gestión de calidad; la principal causa identificada es que el proceso no asistió a la capacitación realizada por lo que no conocían la ejecución de esta actividad y no tienen determinado el funcionario responsable para su ejecución, generando como un riesgo potencial el que no se generen registro con los cuales se pueda interpretar la tendencia de los indicadores y poder tomar las acciones adecuadas frente al fortalecimiento del proceso.</t>
  </si>
  <si>
    <t>CA01717-P</t>
  </si>
  <si>
    <t>CA00617-P</t>
  </si>
  <si>
    <t>CA00717-P</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</si>
  <si>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</si>
  <si>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</si>
  <si>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FALTA DE SEGUIMIENTO A LAS ACCIONES DE MEJORA ESTABLECIDAS </t>
  </si>
  <si>
    <t xml:space="preserve">ESTANCAMIENTO DEL SISTEMA DE GESTIÓN DE CALIDAD </t>
  </si>
  <si>
    <t xml:space="preserve">QUE NO SE CUENTE CON LOS INDICADORES ADECUADOS PARA MEDIR LA GESTIÓN DEL PROCESO </t>
  </si>
  <si>
    <t xml:space="preserve">FALENCIAS EN LA REVISIÓN DE LOS INDICADORES </t>
  </si>
  <si>
    <t xml:space="preserve">TOMA DE DECISIONES INCORRECTAS </t>
  </si>
  <si>
    <t xml:space="preserve">REALIZAR UNA ADECUADA Y COMPLETA REVISIÓN Y ACTUALIZACIÓN DE INDICADRES DE GESTIÓN DEL PROCESO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</si>
  <si>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</si>
  <si>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</si>
  <si>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</si>
  <si>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</si>
  <si>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</si>
  <si>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</si>
  <si>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</si>
  <si>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</si>
  <si>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</si>
  <si>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 xml:space="preserve">QUE NO EXISTA UNA OPERACIÓN EFICAZ, EFICIENTE Y EFECTIVA DEL SISTEMA DE GESTIÓN DE CALIDAD. </t>
  </si>
  <si>
    <t xml:space="preserve">QUE NO SE GENEREN REGISTROS CON LOS QUE SE PUEDA IDENTIFICAR LOS INDICADORES </t>
  </si>
  <si>
    <t xml:space="preserve">DESCONOCIMIENTO DE LA ACTIVIDAD POR PARTE DEL FUNCIONARIO RESPONSABLE.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</si>
  <si>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</si>
  <si>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</si>
  <si>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</si>
  <si>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</si>
  <si>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</si>
  <si>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CA00317-P</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</si>
  <si>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</si>
  <si>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de Actas Realizadas/ No de Actas a Realizar </t>
  </si>
  <si>
    <t xml:space="preserve">REALIZAR MESA DE TRABAJO CON SECRETARIO GENERAL, COORDINADOR DE SERVICIOS ADMINISTRATIVOS; PARA ESTIPULAR FECHA DE CUMPLIMIENTO DE LA INSTALACIÓN DE LOS ARCHIVADORES   </t>
  </si>
  <si>
    <t xml:space="preserve">SOLICITAR MEDIANTE CORREO ELECTRONICO A LA DIVISIÓN CARTAGENA LA INFORMACIÓN SOBRE LAS FECHAS DE ENVIO  DEL BACK UP </t>
  </si>
  <si>
    <t>REALIZAR MESA DE TRABAJO CON SECRETARIO GENERAL, COORDINADOR DE SERVICIOS ADMINISTRATIVOS; PARA ESTIPULAR FECHA DE CUMPLIMIENTO  DE LA INSTALACIÓN DE LA MAQUINA PARA LA ELABORACIÓN DE LOS CARNETS</t>
  </si>
  <si>
    <t xml:space="preserve">25/11/2016
R ( 20-03-2017) </t>
  </si>
  <si>
    <t xml:space="preserve">26/10/2016
R ( 20-03-2017) </t>
  </si>
  <si>
    <t>26/10/2016
R ( 20-03-2017)</t>
  </si>
  <si>
    <t>REALIZAR LA ACTUALIZACIÓN DE LOS INDICADORES DEL PROCESO DE ACUERDO A LA METODOLOGIA  INTERNA DE ELABORACIÓN DE INDICADORES DE GESTIÓN</t>
  </si>
  <si>
    <t xml:space="preserve">ASISTENCIA JURIDICA </t>
  </si>
  <si>
    <t>CI00717-P</t>
  </si>
  <si>
    <t>No se presentó el 100% de los insumos requeridos (carpeta de contratos vigencia 2013 y 2014) por el Grupo de Trabajo de Control Interno para la ejecución de la auditoria al Hacer del proceso de Asistencia Jurídica.</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</si>
  <si>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</si>
  <si>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</si>
  <si>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</si>
  <si>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</si>
  <si>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</si>
  <si>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NORMOGRAMA ACTUALIZADO</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</si>
  <si>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</si>
  <si>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</si>
  <si>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</si>
  <si>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CI00217-P</t>
  </si>
  <si>
    <t xml:space="preserve">En la ficha de caracterización del proceso,  no se cuenta con el 100% de las actividades que ejecuta el HACER, así mismo el VERIFICAR y el ACTUAR no se encuentran acordes  a las metodologías establecidas por el FPS.
</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</si>
  <si>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</si>
  <si>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</si>
  <si>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</si>
  <si>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</si>
  <si>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</si>
  <si>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</si>
  <si>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</si>
  <si>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</si>
  <si>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</si>
  <si>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INCLUIDO LAS NUEVAS ACTIVIDADES EN CUANTO A LA SEGURIDAD DE LA INFORMACIÓN </t>
  </si>
  <si>
    <t xml:space="preserve">INCUMPLIMIENTO A LA NORMATIVIDAD </t>
  </si>
  <si>
    <t xml:space="preserve">RETRASO EN LA IMPLEMENTACIÓN Y CUMPLIMIENTO DE LAS ACTIVIDADES </t>
  </si>
  <si>
    <t xml:space="preserve">NO EXISTE CONTROLES </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</si>
  <si>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</si>
  <si>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</si>
  <si>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</si>
  <si>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</si>
  <si>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</si>
  <si>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</si>
  <si>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</si>
  <si>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</si>
  <si>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</si>
  <si>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UN PLAN DE REANUDACIÓN DE OPERACIONES </t>
  </si>
  <si>
    <t xml:space="preserve">PONER EN PRUEBA EL PLAN DE CONTINGENCIA DEL NEGOCIO </t>
  </si>
  <si>
    <t>CI00817-P</t>
  </si>
  <si>
    <t>Falta de gestión por parte del proceso para subsanar las carpetas mojadas del archivo de gestión del proceso asistencia jurídica correspondiente a la vigencia 2013; así mismo no se evidencia comunicación al proceso afectado.</t>
  </si>
  <si>
    <t xml:space="preserve">NO EXISTE UNA DIRECTRIZ QUE ESTABLESCA LOS METODOS DE SECADO DE LOS DOCUMENTOS AFECTADOS POR EL AGUA. </t>
  </si>
  <si>
    <t xml:space="preserve">DETERIORO DE LOS DOCUMENTOS DE ARCHIVO, PAPEL,FOTOGRAFIAS,MAGNETICO.  </t>
  </si>
  <si>
    <t xml:space="preserve">ELABORAR UNA GUIA PARA LA RECUPERACIÓN DE DOCUMENTOS DETERIORADOS POR INUNDACIONES </t>
  </si>
  <si>
    <t xml:space="preserve">NO DE GUIAS ELABORADAS/  NO DE GUIAS POR ELABORAR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</si>
  <si>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</si>
  <si>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</si>
  <si>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</si>
  <si>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Plan de Reanudación Desarrollado </t>
  </si>
  <si>
    <t xml:space="preserve">Plan de Contingencia del Negocio puesto en prueba </t>
  </si>
  <si>
    <t xml:space="preserve">SOLICITAR A LA OFICINA DE CONTROL INTERNO A TRAVES DE MEMORANDO EL TRASLADO DE LA NO CONFORMIDAD PARA EL PROCESO GESTIÓN DE SERVICIOS ADMINISTRATIVOS </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</si>
  <si>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</si>
  <si>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</si>
  <si>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</si>
  <si>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</si>
  <si>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</si>
  <si>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</si>
  <si>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</si>
  <si>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</si>
  <si>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</si>
  <si>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</si>
  <si>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</si>
  <si>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</si>
  <si>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</si>
  <si>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</si>
  <si>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</si>
  <si>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</si>
  <si>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</si>
  <si>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</si>
  <si>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</si>
  <si>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PRESENTAR EL INDICADOR A OPS Y LLEVARLO A COMITÉ PARA SU APROBACIÓN </t>
  </si>
  <si>
    <t>INDICADOR APROBADO /INDICADOR ESTABLECIDO</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</si>
  <si>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</si>
  <si>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</si>
  <si>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</si>
  <si>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</si>
  <si>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</si>
  <si>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CI01317-P</t>
  </si>
  <si>
    <t>El  proceso GIT servicios de salud no tiene documentadas las actividades desarrolladas por los médicos auditores a nivel nacional y por la Coordinación del Servicio de salud o la Subdirección de prestaciones sociales, para el trámite de la documentación (copia de la factura con sello de cancelada o la respectiva certificación del pago suscrita por el representante legal, los soportes que originaron el pago, los formatos de solicitud de recobro MYT01 ó MYT02 según corresponda y, el anexo técnico en medio magnético) remitida al proceso de Gestión de Cobro; Situación que no permite evaluar la gestión oportuna del trámite de recobros del FOSYGA y evaluarlos riesgos de vencimiento.</t>
  </si>
  <si>
    <t xml:space="preserve">NO SE HABIA ESTABLECIDO LA NECESIDAD DE LA CREACIÓN DE UN PROCEDIMIENTO.  </t>
  </si>
  <si>
    <t>CI01417-P</t>
  </si>
  <si>
    <t>Se observa en la presentación del informe de desempeño correspondiente al I y II semestre de 2016 que el proceso no dio cumplimiento al 100% de las acciones de mejora establecidas en dicho informe.</t>
  </si>
  <si>
    <t>CI01517-P</t>
  </si>
  <si>
    <t>No se presentó el 100% de los insumos requeridos (Certificación de Incapacidad Laboral afiliados) por el Grupo de Trabajo de Control Interno para la ejecución de la auditoria toda vez que el proceso no tiene archivada la información.</t>
  </si>
  <si>
    <t>CI01617-P</t>
  </si>
  <si>
    <t>El proceso de servicios de salud no cuenta con un mapa de riesgos, siendo este de gran importancia por ser un proceso misional.</t>
  </si>
  <si>
    <t xml:space="preserve">QUE SE INCUMPLA CON LAS ACTIVIDADES ESTABLECIDAS PARA EL RECOBRO DEL FOSYGA.  </t>
  </si>
  <si>
    <t xml:space="preserve">QUE NO SE DE CUMPLIMIENTO A LA MEJORA CONTINUA DEL PROCESO </t>
  </si>
  <si>
    <t>DESORGANIZACION DEL ARCHIVO DE GESTION DEL PROCESO</t>
  </si>
  <si>
    <t>INCUMPLIMIENTO A LOS LIENAMIENTOS ESTABLECIDOS POR GESTION DOCUMENTAL PARA LA ORGANIZACIÓN DEL ARCHIVO DE GESTION</t>
  </si>
  <si>
    <t>FALTA DE CONOCIMIENTO DE LA METODOLOGIA DE ADMINISTRACION DEL RIESGO</t>
  </si>
  <si>
    <t xml:space="preserve">QUE NO SE ESTABLEZCAN LOS RIESGOS INHERENTES AL PROCESO </t>
  </si>
  <si>
    <t>QUE NO SE TOMEN ACCIONES PREVENTIVAS PARA QUE NO SE MATERIALICEN LOS RIESGOS</t>
  </si>
  <si>
    <t>SERVICIOS DE SALUD (SUBDIRECCION DE PRESTACIONES SOCIALES)</t>
  </si>
  <si>
    <t>CI01717-P</t>
  </si>
  <si>
    <t xml:space="preserve">Se evidencia que el procedimiento TRAMITE DE TUTELA POR CONCEPTOS DE SERVICIOS DE SALUD MIGSSSPSPT30 carece de actividades, toda vez que el proceso realiza trámites (desacato y sanción) para el cumplimiento a lo ordenado por el juez y los mismos no se encuentran documentados.
</t>
  </si>
  <si>
    <t>CI01817-P</t>
  </si>
  <si>
    <t>CI01917-P</t>
  </si>
  <si>
    <t>CI02017-P</t>
  </si>
  <si>
    <t>Se evidencia en la bandeja de entrada del sistema de correspondencia interna ORFEO de la secretaria del proceso se encuentra con 1791 radicados, del profesional con 363 radicados y el auxiliar administrativo con 118 radicados.</t>
  </si>
  <si>
    <t xml:space="preserve">SANSIONES ECONOMICAS A LA ENTIDAD </t>
  </si>
  <si>
    <t xml:space="preserve">NO SE HABIA CONTEMPLADO LA NECESIDAD DE INCLUIR LAS ACTIVIDADES EN EL PROCEDIMIENTO </t>
  </si>
  <si>
    <t xml:space="preserve">QUE NO  SE DE CUMPLIMIENTO A LAS ACTIVIDADES DE TRAMITES (DESACATO Y SANCIÓN)  POR PARTE DE LOS ABOGADOS SUSTANCIADORES </t>
  </si>
  <si>
    <t xml:space="preserve">ACTUALZAR EL PROCEDIMIENTO RAMITE DE TUTELA POR CONCEPTOS DE SERVICIOS DE SALUD MIGSSSPSPT30, DONDE SE INCLUYA ACTIVIDADES DE LOS TRAMITES (DESACATO Y  SANCIÓN) </t>
  </si>
  <si>
    <t xml:space="preserve">RESOLUCIÓN DE APROBACIÓN DEL PROCEDIMIENTO. </t>
  </si>
  <si>
    <t>QUE SE PIERDA LA EVIDENCIA DE LA CONTESTACIÓN DE LOS TRAMITES</t>
  </si>
  <si>
    <t xml:space="preserve">INCUMPLIMIENTO DEL PROCEDIMIENTO ESTABLECIDO POR GESTIÓN DOCUMENTAL PARA LA DIGITALIZACIÓN 4 TO CHULO </t>
  </si>
  <si>
    <t xml:space="preserve">DESORGANIZACIÓN POR PARTE DE LOS FUNCIONARIOS ENCARGADOS. </t>
  </si>
  <si>
    <t>CI02117-P</t>
  </si>
  <si>
    <t>El proceso GIT PRESTACIONES ECONOMICAS no cuenta con un mapa de riesgos, siendo este de gran importancia por ser un proceso misional.</t>
  </si>
  <si>
    <t>m</t>
  </si>
  <si>
    <t xml:space="preserve">operativo </t>
  </si>
  <si>
    <t>b</t>
  </si>
  <si>
    <t>No se evidencia en el sistema de correspondencia interna ORFEO la asignación del  subdirección de prestaciones sociales , de acuerdo a lo establecido en la resolución 501 del 31 de marzo del 2017.</t>
  </si>
  <si>
    <t>Se evidencia que en el sistema de correspondencia interna ORFEO de la secretaria  y del Auxiliar administrativo grado 2 de la SUBDIRECCION DE PRESTACIONES SOCIALES se encuentran radicados de la vigencia 2013 y 2016 (20133450004163, 20133450004133, 20163460003383, 20163460002703, 20163460003383, 20163460003693 y 20163450003503) correspondiente a trámites de recobro del FOSYGA, los cuales no se le ha dado trámite a la fecha.</t>
  </si>
  <si>
    <t xml:space="preserve">QUE NO SE REALICE EL TRAMITE CORRESPONDIENTE A LA SOLICITUD DE RECOBRO DEL FOSYGA </t>
  </si>
  <si>
    <t xml:space="preserve">SANCIONES DISCIPLINARIAS A LA ENTIDAD </t>
  </si>
  <si>
    <t xml:space="preserve">DESCONOCIMIENTO DE LA ASIGNACION DE LA SUBDIRECCIÓN DE PRESTACIONES SOCIALES.  </t>
  </si>
  <si>
    <t xml:space="preserve">QUE LA INFORMACIÓN DIRIGIDA AL SUBDIRECTOR NO SEA ALLEGADA </t>
  </si>
  <si>
    <t xml:space="preserve">DESCONOCIMIENTO DE LA INFORMACIÓN A ALLEGAR AL SUBDIRECTOR. </t>
  </si>
  <si>
    <t xml:space="preserve">SUBDIRECTOR DE PRESTACIONES SOCIALES </t>
  </si>
  <si>
    <t xml:space="preserve">SOLICITAR AL PROCESO TICS  A TRAVÉS DE CORREO ELECTRONICO LA ASIGNACIÓN DE LA SUBDIRECCIÓN  DE PRESTACIONES SOCIALAES AL SISTEMA DE CORRESPONDENCIA ORFEO </t>
  </si>
  <si>
    <t>De acuerdo a la ficha de caracterización (HACER) se evidencia los mantenimientos de los equipos de cómputo TIPO: CORRECTIVO, el mismo no se encuentra documentado.</t>
  </si>
  <si>
    <t>CI02217-P</t>
  </si>
  <si>
    <t xml:space="preserve">NO SE HA ESTABLECIDO UN PLAN DE MANTENIEMIENTO PARA  LOS EQUIPOS DE COMPUTO </t>
  </si>
  <si>
    <t xml:space="preserve">QUE NO SE REALICE MANTENIMIENTO A LA TOTALIDAD DE LOS EQUIPOS DE COMPUTO </t>
  </si>
  <si>
    <t xml:space="preserve">QUE NO SE REALICE DE MANERA ADECUADA EL MANTENIMIENTO DE LOS EQUIPOS DE COMPUTO DURANTE LA VIGENCIA </t>
  </si>
  <si>
    <t xml:space="preserve">ELABORAR UN PLAN DE MANTENIMIENTO DE LOS EQUPOS DE COMPUTO </t>
  </si>
  <si>
    <t xml:space="preserve">Plan de Mantenimiento de equipos de computo </t>
  </si>
  <si>
    <t>CA1917-P</t>
  </si>
  <si>
    <t>Se evidencia que el proceso de atención al ciudadano carece de herramientas de comunicación necesarias y suficientes para brindar una adecuada comunicación y retroalimentación al ciudadano, establecido en la norma mediante el Numeral 7.2.3 Comunicación con el Cliente- “establecer mecanismos para comunicar al cliente las especificaciones relacionadas del producto o la prestación del servicio y facilitar la comunicación con el cliente de la entidad”; sin permitir que establezca una adecuada retroalimentación al ciudadano en la prestación de los servicios de la entidad.</t>
  </si>
  <si>
    <t xml:space="preserve">FALTA DEL PERSONAL PARA LA EJECUCIÓN DE LA ACTIVIDAD.  </t>
  </si>
  <si>
    <t>QUE NO SE PUEDA MEDIR EL NIVEL DE SATISFACCIÓN DEL USUSARIO Y/O CIUDADANO CON EL SERVICIO QUE SE ESTÁ PRESTANDO EN LA ENTIDAD.</t>
  </si>
  <si>
    <t xml:space="preserve">QUE NO SE PUEDAN TOMAR ACCIONES PARA MEJORAR EL SERVICIO QUE PRESTA LA ENTIDAD. </t>
  </si>
  <si>
    <t xml:space="preserve">ADECUAR UNA OFICINA DE CALL CENTER, CON EL PERSONAL CAPACITADO, PARA LA ATENCIÓN Y SERVICIO AL CIUDADANO. </t>
  </si>
  <si>
    <t>SI</t>
  </si>
  <si>
    <t xml:space="preserve">SECRETARIA GENERAL </t>
  </si>
  <si>
    <t>OFICINA DE CALL CENTER ADECUADA</t>
  </si>
  <si>
    <t>CA1117-P</t>
  </si>
  <si>
    <t>Identificar e implementar las acciones del caso que permitan dar cumplimiento a la estrategia de Transparencia y Acceso a la Información en lo que concierne a la información mínima que debe publicar la entidad en la página web.</t>
  </si>
  <si>
    <t xml:space="preserve">Se evidenció que la ficha de caracterización del proceso, fue actualizada como versión 6 y adoptada el 30 de sep/2016; sin embargo, se encuentra pendiente por incluir algunas de las entradas necesarias para la autoevaluación del proceso como son "las ACCIONES DE MEJORA CONTEMPLADOS EN EL INFORME DE DESEMPEÑO DEL SEMESTRE ANTERIOR"; en el hacer de proceso las actividades que desarrollan los demás roles de las Unidades de Control Interno o quien hace sus veces, en aplicación de la norma que rige la materia y en especial el Decreto 648 de 2017 - tales como: liderazgo estratégico; enfoque hacia la prevención, evaluación de la gestión del riesgo, a través de la Asesoría y apoyo a los directivos en el desarrollo y mejoramiento del Sistema Institucional de Control Interno...
</t>
  </si>
  <si>
    <t>CA1217-P</t>
  </si>
  <si>
    <t xml:space="preserve">SEGUIMIENTO Y EVALUACION INDEPENDIENTE </t>
  </si>
  <si>
    <t>CA1317-P</t>
  </si>
  <si>
    <t>CA1417-P</t>
  </si>
  <si>
    <t>CA1517-P</t>
  </si>
  <si>
    <t>CA1617-P</t>
  </si>
  <si>
    <t>CA1717-P</t>
  </si>
  <si>
    <t>CA1817-P</t>
  </si>
  <si>
    <t xml:space="preserve">Evaluar de forma independiente la gestión de los procesos determinando su grado de eficiencia, eficacia y efectividad con el fin de  generar recomendaciones para la toma de decisiones, el mantenimiento y la mejora continua del SIG. </t>
  </si>
  <si>
    <t>El proceso Seguimiento y Evaluación Independiente cuenta con el Normograma a través del cual asegura  los documentos externos aplicables a su operación y se evidencia que éste ha sido objeto de actualización; sin embargo, este debe ser  revisado y actualizado; por cuanto, no incluye los Decretos Nos 943 de 2014 "POR EL CUAL SE ACTUALIZA EL MODELO ESTANDAR DE CONTROL INTERNO - MECI;  No.  1499 de 11 de septiembre de 2017 "Por medio del cual se modifica el Decreto 1083 de 2015, Decreto Único Reglamentario del Sector Función Pública, en lo relacionado con el Sistema de Gestión establecido en el artículo 133 de la Ley 1753 de 2015"; ni el decreto 2785 de 2011, Por medio del cual se modifica parcialmente el artículo 4° del Decreto 1737 de 1998- austeridad en el gasto; susceptible de incumplir el literal f) del Requisito 4,2,3. control de documentos de origen externo...</t>
  </si>
  <si>
    <t>Se cumple parcialmente el requisito 4.2.4, que establece que los registros de la gestión del proceso, se identifican, almacena, protegen y son de fácil recuperación; tal es el caso de los registros de las actividades de los procedimientos ADMINISTRACION DE ACCIONES CORRECTIVAS A TRAVES DE PLANES DE MEJORAMIENTO- Versión  8 Y ADMINISTRACIÓN DE ACCIONES PREVENTIAS A TRAVÉS DEL PLAN DE MANEJO DE RIESGOS V-5, los cuales no se encuentran organizados de conformidad con la Tabla de Retención Documental del Proceso.</t>
  </si>
  <si>
    <t>Los expedientes virtuales  de algunos registros del proceso no están conformados de acuerdo a los físicos  de los mismos, a pesar de que su contenido se encuentra digitalizado de manera correcta, tal es el caso de Carpeta de informes de desempeño  del proceso-2017- TRD:1104102 -2017, Expediente virtual  20171200530900002E  sin corresponder, siendo el correcto el 20171100410200001E; 20171100029103  informe de gestión vigencia 2016 corregido, Expediente virtual 20171100029103, sin corresponder, siendo el correcto el 20171100410200001E, susceptible de incumplir el numeral 4.2.4. Control de Registros de las normas de la NTCGP:1000-2009 e ISO -9001-2008.</t>
  </si>
  <si>
    <t xml:space="preserve"> En la entidad se tienen adoptados los procedimientos  AUDITORIAS INTERNAS- Versión 5 de marzo de 2015 y PESEIGCIPT02 AUDITORIAS INTERNAS DEL SISTEMA INTEGRAL DE GESTION -Versión 4 de agosto de 2013; en este último, se definen las responsabilidades y los requisitos para planificar y realizar las auditorías, para establecer los registros e informar de los resultados; sin embargo, el mismo no contempla como responsables los cargos y dependencias que actualmente ejecutan las actividades de coordinación de las auditoría de calidad en la entidad, así como otros aspectos y actividades que se están utilizando y desarrollando para la ejecución de las auditorías de calidad, lo cual es susceptible de incumplir los numerales 4,2,3 b) y 8,2,2, de las normas de la NTCGP:1000-2009 e ISO -9001-2008.</t>
  </si>
  <si>
    <t>El proceso cuenta con indicadores estratégicos, de proceso y de plan de acción que miden la eficiencia, eficacia y efectividad de su gestión; sin embargo, no cuenta con actividades e indicadores que permitan planear y evaluar el cumplimiento de los roles de  liderazgo estratégico; enfoque hacia la prevención y evaluación de la gestión del riesgo, establecidos en las normas que regulan la materia y en especial el decreto 648 de 2017.</t>
  </si>
  <si>
    <t>No se observa evidencia de que los resultados de las auditorias de seguimiento y verificación de la Información de la matriz DETECCION, CONTROL Y SEGUIMIENTO DEL PRODUCTO Y/O SERVICIO NO CONFORME, es analizada y que haya sido fuente de información para la toma de acciones correctivas y/o  preventivas que produzcan la mejora continua en los servicios que presta la entidad, tal es el caso de productos no conformes descritos en los últimos tres trimestres con “NO HAY IMÁGENES DISPONIBLES PARA EL RADICADO,  LA DIRECCION REGISTRADA EN ORFEO NO CORRESPONDE A LA SEÑALADA POR EL PETICIONARIO y LA RAZON SOCIAL REGISTRADA PARA EL RADICADO ... NO CORRESPONDE.”, lo cual es susceptible de incumplir parte del literal c) del numeral 8,4 y 8,5,1 de la NTCGP:1000-2009 e ISO -9001-2008 y la actividad No. 12 del procedimiento  CONTROL DEL PRODUCTO Y/O SERVICIO NO CONFORME  a cargo de Control Interno que establece, "Cuando se evidencie la ocurrencia de un servicio no conforme de manera repetitiva, es decir más de tres veces, se debe levantar una No conformidad al proceso afectado con el fin de identificar la causa raíz del problema y tomar acciones para corregir y evitar que se vuelva a presentar".</t>
  </si>
  <si>
    <t xml:space="preserve">NO CUMPLIMIENTO DEL QUE HACER DEL PROCESO Y OFICINA DE CONTROL INTERNO  </t>
  </si>
  <si>
    <t xml:space="preserve">RECIENTE EXPEDICIÓN DEL DECRETO 648 DE 2017, TRAE COMO CONSECUENCIA QUE EL DAFP DEBE ACTUALIZAR LAS CARTILLAS E INSTRUCCIONES EMITIDAS PARA CUMPLIR LOS ROLES DEL CONTROL INTERNO, ENFOCADO AL HACER DEL PROCESO </t>
  </si>
  <si>
    <t xml:space="preserve">LEGAL </t>
  </si>
  <si>
    <t xml:space="preserve">ENVIO DE CORREO ELECTRONICO SEMESTRAL  PARA LA ACTUALIZACION DE PROCEDIMIENTOS, EN CUMPLIOMIENTO AL PROCEDIMIENTO ELABORACIÓN Y CONTROL DE DOUMENTOS INTERNOS </t>
  </si>
  <si>
    <t xml:space="preserve">ACTUALIZAR LA FICHA DE CARACTERIZACIÓN DEL PROCESO </t>
  </si>
  <si>
    <t xml:space="preserve">PROFESIONAL ESPECIALIAZADO GRADO 16/ PROFESIONAL OFICINA DE CONTROL INTERNO </t>
  </si>
  <si>
    <t xml:space="preserve">INCUMPLIMIENTO EN LA NORMATIVIDAD APLICABLE AL PROCESO </t>
  </si>
  <si>
    <t xml:space="preserve">NO REVISIÓN DE LA PUBLICACIÓN DE LA ACTUALIZACIÓN DEL NORMOGRAMA DEL PROCESO </t>
  </si>
  <si>
    <t>BACKAUP DEL NORMOGRAMA DEL PROCESO</t>
  </si>
  <si>
    <t xml:space="preserve">INCLUIR EN EL NORMOGRAMA DEL PROCESO LAS NORMAS APLICABLES AL PROCESO, (DECRETO 943 DE 2014, Y 1083 DE 2015)  </t>
  </si>
  <si>
    <t xml:space="preserve">INCUMPLIMIENTO A LA NORMAS DE GESTIÓN DOCUMENTAL  </t>
  </si>
  <si>
    <t xml:space="preserve">NO SE CUENTA CON EL RESPONSABLE DE ARCHIVO EN LA OFICINA DE CONTROL INTERNO </t>
  </si>
  <si>
    <t xml:space="preserve">INEFICIENTE CONTROL EN LA DOCUMENTACIÓN DEL SISTEMA CORRESPONDIENTE AL PROCESO.
DIFICULATAD EN LA REALIZACION DEL QUE HACER DIARIO DEL ARCHIVO  </t>
  </si>
  <si>
    <t xml:space="preserve">AQUDITORIA DEL ARCHIVO DEL PROCESO </t>
  </si>
  <si>
    <t xml:space="preserve">SOLICITAR A TRAVES DE OFICIO A DIRECCION GENERAL EL FUNCIONARIO RESPONSABLE DEL MANEJO DEL ARCHIVO DEL PROCESO </t>
  </si>
  <si>
    <t xml:space="preserve">OFICIO ENVIADO </t>
  </si>
  <si>
    <t>INCUMPLIMIENTO A LA NORMA  NTCGP:1000-2009 e ISO -9001-2008.</t>
  </si>
  <si>
    <t>DESACTUALIZACION DEL PROCEDIMIENTO AUDITORIAS INTERNAS DEL SISTEMA INTEGRAL DE GESTION</t>
  </si>
  <si>
    <t xml:space="preserve">QUE NO SE CUMPLA CON LA MEJORA CONTINUA DEL SISTEMA INTEGRAL DE GESTION </t>
  </si>
  <si>
    <t xml:space="preserve">RELIZAR MESA DE TRABAJO CON EL LIDER RESPONSABLE DE LAS AUDITORIAS DE LA ENTIDAD PARA L ELABORACION DEL DOCUMENTO COMO RESPONSABLE DE LA OFICINA DE PLANEACION Y DAR TRAMITE A LA ELIMINACION DEL PROCEDIMIENTO EN RESPONSABILIDAD DE LA OFICNA DE CONTROL INTERNO </t>
  </si>
  <si>
    <t xml:space="preserve">ELIMINACION DEL PROCEDIMIENTO </t>
  </si>
  <si>
    <t xml:space="preserve">NO MEDIR LAS ACTIVIDADES DE EFICIENCIA Y EFICACIA DE DESARROLLO DEL PROCESO </t>
  </si>
  <si>
    <t xml:space="preserve">NO HA SIDO EXPEDIDA LA ACTUALIZACION DE LA CARTILLA DE LOS ROLES INTERNOS </t>
  </si>
  <si>
    <t xml:space="preserve">NO SE GENERA UN PIOSICIONAMIENTO DE LOS APORTES REALIZADOS POR EL PROCESO DE CONTROL INTERNO.  </t>
  </si>
  <si>
    <t xml:space="preserve">QUE NO EXISTA UNA MEJORA CONTINUA EN LOS PROCESOS DE LA ENTIDAD A CAUSA DE PRODUCTOS NO CONFORMES REPETITIVOS </t>
  </si>
  <si>
    <t>INCUMPLIMIENTO DE LA ACTIVIDAD No 12 DEL PROCEDIMIENTO CONTROL DEL PRODUCTO Y/O SERVICIO NO CONFORME</t>
  </si>
  <si>
    <t xml:space="preserve">SEGUIMIENTO REALIZADO AL PRODUCTO NO CONFORME/ SEGUIMIENTO A REALIZAR AL PRODUCTO NO CONFORME </t>
  </si>
  <si>
    <t xml:space="preserve">AL EFECTUAR EL SEGUIMIENTO AL PRODUCTO Y O SERVICIO NO CONFORME SELECCIONAR Y EVIDENCIAR  LOS  PRODUCTOS NO CONFORMES IDENTIFICADOS DE MANERA  REITERATIVA ESTABLECIENDO UNA NO CONFORMIDAD POR LA MISMOS. ESTABLECER EN EL PROCEDIMIENTO QUE LOS PRODUCTOS O SERVCIOS NO CONFORMES QUE TENGAN MAS DE UN AÑO DEBEN LEVANTARSE LA NO CONFORMIDAD.    </t>
  </si>
  <si>
    <t>QUE NO SE REALICE LA PUBLICACION  DE LA INFORMACIÓN MINIMA A PUBLICAR  EN  LA PAGINA WEB DE LA ENTIDAD COMO EXIGE LA ESTRATEGIA DE TRANSPARENCIA Y ACCESO A LA INFORMACIÓN</t>
  </si>
  <si>
    <t xml:space="preserve">NO SE TIENE UNA ACCION QUE PERMITA DARLE CUMPLIMIENTO A LA ESTRATEGIA DE TRANSPARENCIA Y ACCESO A LA INFORMACIÓN  </t>
  </si>
  <si>
    <t xml:space="preserve">QUE NO SE REALICE LA PUBLICACION  DE LA INFORMACIÓN MINIMA A PUBLICAR  EN  LA PAGINA WEB DE LA ENTIDAD COMO EXIGE LA ESTRATEGIA DE TRANSPARENCIA Y ACCESO A LA INFORMACIÓN GENERANDO SANCIONES PARA LA ENTIDAD </t>
  </si>
  <si>
    <t xml:space="preserve">REALIZAR MESAS DE TRABAJO CON CADA UNOS DE LOS PROCESO PARA IDENTIFICAR LA INFORMACION MINIMA A PUBLICAR EN EL  ESQUEMA DE PUBLICACIONES </t>
  </si>
  <si>
    <t xml:space="preserve">INFORMACION PUBLICADA DE ACUERDO AL ESQUEMA DE PUBLICACIÓN </t>
  </si>
  <si>
    <t xml:space="preserve">Documentar las actividades que se desarrollan para el aseguramiento y custodia de los bienes de la Entidad, con el fin de que se definan responsables y se controlen posibles riesgos. NTCGP 1000:2009 / ISO 9001 : 2008 Numeral 4.2.3
</t>
  </si>
  <si>
    <t>QUE NO SE CUSTODIEN LOS BEINES DE LA ENTIDD</t>
  </si>
  <si>
    <t xml:space="preserve">DETRIMENTO PATRIMONIAL </t>
  </si>
  <si>
    <t xml:space="preserve">PERDIDA DE LOS BIENES DE LA ENTIDAD </t>
  </si>
  <si>
    <t xml:space="preserve">REALZAR UN PROCEDIMIENTO PARA EL ASEGURAMIENTO DE LOS BIENES EN APODERAMIENTO DE LA ENTIDAD </t>
  </si>
  <si>
    <t xml:space="preserve">No DE PROCEDIMIENTOS ELABORADOS/ No DE PROCEDIMIENTOS A ELABORAR </t>
  </si>
  <si>
    <t>CI02317-P</t>
  </si>
  <si>
    <t>No se evidencia que el proceso le está dando cumplimiento al procedimiento COPIA DE SEGURIDAD DE USUARIOS Y SERVIDORES APGTSOPSPT02 para la vigencia 2017.</t>
  </si>
  <si>
    <t xml:space="preserve">PERDIDA DE LA INFORMACIÓN GENREDA POR EL PROCESO DE GESTION DOCUMENTAL </t>
  </si>
  <si>
    <t>DESCONOCIMIENTO DEL PROCEDIMIENTO COPIA DE SEGURIDAD DE USUARIOS Y SERVIDORES APGTSOPSPT02 para la vigencia 2017.</t>
  </si>
  <si>
    <t xml:space="preserve">NO SE CUENTA CON EL ACCESO A LA INFORMACION, NI RECUPERACION DE ESTA.  </t>
  </si>
  <si>
    <t>CAPACITAR A FUNCIONARIO ENCARGADO SOBRE LA DOCUMENTACION A LA QUE SE LE BEBE REALZAR BACKUP</t>
  </si>
  <si>
    <t>NO DE ACTA DE CAPACITACIÓN REALIZADA/ No  DE CAPACITACION A REALIZAR</t>
  </si>
  <si>
    <t xml:space="preserve">GESTIÓN COBRO </t>
  </si>
  <si>
    <t>GESTIONAR LAS ACCIONES DE COBRO PERSUASIVO CON EL PROPÓSITO DE OBTENER LOS RECURSOS Y/O DERECHOS ECONOMICOS A FAVOR DE LA ENTIDAD.</t>
  </si>
  <si>
    <t>CA2117-P</t>
  </si>
  <si>
    <t>CA2217-P</t>
  </si>
  <si>
    <t xml:space="preserve">Se evidencio que la Ficha de caracterización del proceso fue aprobada en el mes de Junio de 2017, sin embargo debe ser objeto de actualización teniendo en cuenta los numerales de la norma ISO 9001:2008. </t>
  </si>
  <si>
    <t>El proceso cuenta con el Normograma a través del cual asegura los documentos externos aplicables a su operaciòn, sin embargo debe ser revisado y actualizado por cuanto no registra normas aplicables al proceso y/o a la Entidad, como es la Resolución 3099 de 2008 del Ministerio de la Protección Social "Por la cual se reglamentan los Comites Tècnico Científicos y se establece el procedimiento de recobro ante el Fondo de Solidaridad y Garantía, FOSYGA,.......".</t>
  </si>
  <si>
    <t xml:space="preserve">El Documento Guia Politica se Encuentra actualizado con fecha de 24 de noviembre de 2017, el mismo se encuentra en equipo de computoi de funcionaria encargada YerisDH.  Se encuentra a la espera de reunión del comité para presentar documento y posterior aprobación.  </t>
  </si>
  <si>
    <t xml:space="preserve">El procedimiento fue enviado el dia 18 de diciembre de 2017 con los ajustes solicitados en la revisión tecnica, evidencia consignada en el correo electronico de funcionaria encargada yerisdh@fondo </t>
  </si>
  <si>
    <t xml:space="preserve">el dia 30 de Octubre del 2017 el Grupo Interno de Trabajo Gestion Bienes y servicios Administrativo envio a la oficina de Barranquillla el archivador solicitado. SE PUEDE EVIDENCIAR EN EL GIT GESTION BIENES Y SERVICIOS ADMINISTRATIVO O EN LA OFICINA DE BARRANQUILLA </t>
  </si>
  <si>
    <t xml:space="preserve">Durante el tercer trimestre fueron enviados los back up asi: 
OCTUBRE: 201734070002803 del 02 de Octubre del 2017
NOVIEMBRE: 20173470003213 del 07 de Noviembre del 2017
DICIEMBRE: 20173470003523 del 18 de Diciembre del 2017
</t>
  </si>
  <si>
    <t xml:space="preserve">mediante correo electronico indirai@fondo del 18 de Diciembre del 2017 fue solicitada nuevamente la maquina de elaboracion de carnet  al GIT Gestion de Bienes y Servicios Administrativos para la oficina de ttumaco </t>
  </si>
  <si>
    <t xml:space="preserve">la ficha de caracterizacion del Proceso Gestion Prestacion Servicios de Salud fue enviada el 09 de Octubre del 2017 a revision tecnica y fue devuelta al Proceso Gestion Prestacion Servicios de Salud para ajustar, SE PUEDE EVIDENCIAR MEDIANTE CORREO ELECTRONICO indirai@fondo del 09 de Octubre del 2017. </t>
  </si>
  <si>
    <t xml:space="preserve">mediante correo electronico indirai@fondo del 18 de Diciembre del 2017 fue enviado el procedimiento tramite de tutela por servicios de Salud para ser presentado a comité. </t>
  </si>
  <si>
    <t>Se realizo la depuracion de la bandeja de Prestaciones Economicas y se asigno a la Dra Karla Zabaleta como Coordinadora del GI, se encuentra a la espera de la depuracion de la bandeja a cargo del doctor Humberto Malaver para terminar con el tramite.</t>
  </si>
  <si>
    <t xml:space="preserve">El dia 17 de Noviembre del 2017 se realizo mesa de trabajo donde se realizo la primera parte para la indentificacion de los riesgos del proceso Gestion Prestaciones Economicas. SE PUEDE EVIDENCIAR EN LA OFICINA OPS CON LA FUNCIONARIA ENCARGADA DE LA MATRIZ DE RIESGO. </t>
  </si>
  <si>
    <t>SOLICITAR A LA OFICINA OPS ASESORIA SOBRE LA CREACION DEL MAPA DE RIESGO PARA EL PROCESO PARA LA IDENTIFICACION DEL RIESGO</t>
  </si>
  <si>
    <t>P</t>
  </si>
  <si>
    <t>SUBDIRECTOR PRESTACIONES SOCIALES/SECRETARIA</t>
  </si>
  <si>
    <t>El proceso seguimiento y evaluación independiente, se encuentra modificando nuevamente la ficha de caracterización, teniendo en cuenta los liniamientos efectuados pro el revisor tecnico.</t>
  </si>
  <si>
    <t xml:space="preserve">El proceso seguimiento y evaluación independiente,solicitó la inclución del DECRETO 943/14 el pasado 03/11/17,evidencias en el equipo computo  de la funcionaria, y el DECRETO 1083 de 2015 se encuentra publicado en la intranet.  </t>
  </si>
  <si>
    <t>El proceso seguimiento y evaluación independiente,enviara el oficio correspondiente en enero del 2018.</t>
  </si>
  <si>
    <t>El proceso seguimiento y evaluación independiente,enviara solicitara mesa de trabajo con el proceso Planeación y sistemas a fin de eliminar el procedimiento de Auditorias de calidad en el 2018.</t>
  </si>
  <si>
    <t>El proceso seguimiento y evaluación independiente,una vez realice el seguimiento a producto y o servicios no confromes en el 2018, levantara las no conformidades correspondientes a los procesos que tengan muna año con productos no conformes.</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</si>
  <si>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</si>
  <si>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 xml:space="preserve">Esta actividad depende de la anterior. </t>
  </si>
  <si>
    <t xml:space="preserve">Las TRD de la division deben ser objeto de rediseño teniendo en cuenta las funciones administrativas de cada uno de los puntos admnistrativos fuera de bogota. Luego de este anilisis se presentará ante el comité de desarrollo administrativo para su respectiva aprobacion teniendo en cuenta las fechas señaladas en el plan, se envio coreo electronico al coordinador de prestaciones del servicio de salud  el dia 18/09/2017, evidencia consignada en el equipo de computo del profesional de Gestion Documental. </t>
  </si>
  <si>
    <t>el proceso de Gestion Documental envio a revision tecnica la ELABORACION DE  UNA GUIA PARA LA RECUPERACIÓN DE DOCUMENTOS DETERIORADOS POR INUNDACIONES,el dia 19/12/2017,  evidencia consignada en el equipo de computo del profesional de gestion documental.</t>
  </si>
  <si>
    <t>el proceso de Gestion Documental capacito el dia 18/12/2017 al funcionario Jair Camacho, evidencia consignada en la carpeta 220-5202 capacitacion socializacion acta N° 74.</t>
  </si>
  <si>
    <t>El día 18 de Septiembre  de 2017 se reunieron los funcionarios  Francisco Rangel y Vilma Ruiz, con el fin de proceder al envió del correo que contiene la información de las quejas que se encuentran abiertas de la Supersalud, con el fin de buscar la solución oportuna de las respuestas de las PQRSD y su respectivo seguimiento, informándole por correo electrónico  a la Dra. Nury Navarro. Se imprimen los correos electrónicos para evidencia, los cuales se encuentran el la carpeta  220-5202 Actas de Capacitación y Socializacion 2017</t>
  </si>
  <si>
    <t xml:space="preserve">el proceso de atencion al ciudadano radico en la oficina ops para aprobacion de comité de calidad, evidencia consignada en la oficina de ops, y se aprobo por medio de resolucion 1944 del 18 de dic del 2017. </t>
  </si>
  <si>
    <t xml:space="preserve">el proceso de atencion al ciudadano socializo la Guia de Protocolos de Atencion al Ciudadano el dia 20/12/2017, evidencia consignada en el correo enviado del profesional de atencion al ciudadano </t>
  </si>
  <si>
    <t>el proceso de atencion al ciudado se reunio con el Dr Luis Segura, Dema Fernandez , carlos alberto carrillo, Jose Jaime Azar, Emilia zorro y la dra Nury para la adecuacion del call center en la oficina de de prestaciones de servicios de salud, evidencia consignada en la carpta 220 52 02 capacitacion y socializacion 2017 acta n° 50.</t>
  </si>
  <si>
    <t>Se efectuó solicitud de actualización de las Tablas de Retención Documental de la Subdirección Financiera, mediante oficio SFI-20174000086993 del 14 de Septiembre de 2017, y se entregó en la Secretaría General el dia 15 de Septiembre de 2017; para su correspondiente revisión. Lo anterior se realizó con la debida sustentación de acuerdo a lo consignado en las actas  No. 002 de fecha 30 de mayo de 2017 y acta No. 003 del 08 de junio de 2017, las cuales se encuentran en la carpeta ACTAS SUBDIRECCIÓN FINANCIERA 2017. Se efectuó entrega de FORMATO MODIFICACIÓN Y ACTUALIZACIÓN DE TRD CÓDIGO APGDOSGEFO11 el dia 19 de diciembre de 2017, con las modificaciones solicitadas por el encargado de la actualización de las TRD del GIT de atención al ciudadano y Gestión Documental; la evidencia se encuentra en la carpeta de soporte de la Subdirección Financiera. SISTEMA INTEGRAL DE GESTIÓN 2017.</t>
  </si>
  <si>
    <t>A la fecha de reporte se efectuó la estructuración de creación de 07 indicadores del proceso Gestión de Recursos Financieros y 02 indicadores para eliminación, atendiendo la recomendación del Ente certificador Buroe Veritas de la creación de indicadores de Eficiencia, Eficacia y Efectividad, y se encuentran en proceso de verificación al interior de la Subdirección Financiera para posteriormente entregarlos a la Oficina Asesora de Planeación y Sistemas</t>
  </si>
  <si>
    <t>Se efectuaron las modificaciones del procedimiento al intterior del GIT de Contabilidad por parte del funcionario encargado; pero por disposición de la Subdirección Financiera se someió a revisión del GIT de Tesorería.</t>
  </si>
  <si>
    <t xml:space="preserve">Se  solicitó   la capacitacion   mediante  memorandos   20174200072933  con fecha   28-07-2017    y  se  reitero  nuevamente    mediante  memorando 2017420085693 de  fecha   11-09-2017,  la  cual  se  encuentra  pendiente   de  realizar  por  parte de  el  GIT de  Atencion  al  Ciudadano  y  Gestion  Documental, la evidencia se encuentra en la carpeta del GIT  de Contabilidad TRD  </t>
  </si>
  <si>
    <t>Actualmente el proceso esta actualizando los indicadores del proceso porque esta realizando cambios en la caracterización del proceso</t>
  </si>
  <si>
    <t xml:space="preserve">No se ha iniciado la ejecucion de la acción por cuanto no se cuenta con el presupuesto requerido para efectuar la compra. </t>
  </si>
  <si>
    <t xml:space="preserve">No se ha iniciado la ejecucion de la acción por cuanto no se cuenta con el presupuesto reuqerido para efectuar la compra. </t>
  </si>
  <si>
    <t>NO APLICA PARA EL PERIODO EVALUADO</t>
  </si>
  <si>
    <t xml:space="preserve">El proceso Gestión  Bienes Transferidos  esta actualmente  organizando EL ARCHIVO DE GESTION DEL PROCESO DE ACUERDO A LA TRD ASIGNADA solo falta un archivador </t>
  </si>
  <si>
    <t xml:space="preserve">Al cuarto trimestre de 2017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3. Venta de bienes muebles código APGBTGADPT03,  aprobado Resolución No. 0811 de Junio 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eliminado porque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Atención de demanda de Bienes Inmuebles código  APGBTGADPT16,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17. Requerimiento a Invasores código  APGBTGADPT17, se modificó procedimiento y se remitió a la Oficina Asesora Jurídica con memorando GAD 20172300120163 diciembre 20 de 2017 para revisión,  por cuanto muchas de las actividades del procedimiento las realiza esa oficina.  Avance 20%, carpeta memorandos enviados Año 2017 TR230.2103
18. Cobro coactivo por impuestos de inmuebles código  APGBTGADPT18 ,  se modificó procedimiento y se remitió a la Oficina Asesora Jurídica con memorando GAD 20172300120163 diciembre 20 de 2017 para revisión,  por cuanto muchas de las actividades del procedimiento las realiza esa oficina.  Avance 20%, carpeta memorandos enviados Año 2017 TR230.2103
En carpeta Plan de mejoramiento institucional 2017 carpeta. 230,52,03
</t>
  </si>
  <si>
    <t>actualmente el proceso tiene un borrador de los indicadores y se esta cambiando la caracterización del proceso para que los indicadores tengan relacion con la caracterizacion</t>
  </si>
  <si>
    <t xml:space="preserve">EL PROCESO GESTIÓN TIC´S NO HE EJECUTADO ESTA ACTIVIDAD </t>
  </si>
  <si>
    <t xml:space="preserve">EL PROCESO DE GESTIÓN TIC´S EL PROCEDIMIENTO APGTSOPSPT07 - MANTENIMIENTO DE SERVIDOR DE APLICACIONES Y BASE DATOS,  FUE APROBADO MEDIENTE LA RESOLUCION 1944 DEL DICIEMBRE 18 </t>
  </si>
  <si>
    <t xml:space="preserve">EL PROCESO DE TIC´S DESARRROLlO LA FASE V. "PRUEBAS Y MANTENIMIENTO" PARA PRINCIPIO DE AÑO SERA ENVIADO A REVISION TECNICA </t>
  </si>
  <si>
    <t xml:space="preserve">EL PROCESO DE GESTIÓN TIC´S ENVIO LA DOCUMENTACION RESPECTIVA LA OFICINA ASESORA JURIDICA PARA DIERA INICIO AL PROCESO DE CONTRATTACION  MEDIANTE EL MEMORANDO 20171200116263   </t>
  </si>
  <si>
    <t>EL PROCESO GESTIÓN TIC´S REALIZO EL PLAN DE MANTENMIENTO Y FUE ENVIADO A REVISION TECNICA EL DIA 04/12/2014</t>
  </si>
  <si>
    <t xml:space="preserve">EL PROCESO GESTION TIC´S DESARROLLO DENTRO EL PLAN DE CONTINUIDAD DE NEGOCIO EN SU TOTALIDADEL CUAL SERA ENVIADO A REVISION TECNICA </t>
  </si>
  <si>
    <t xml:space="preserve">EL PROCESO GESTION TIC´S DESARROLLO DENTRO EL PLAN DE CONTINUIDAD DE NEGOCIO EN SU TOTALIDADEL CUAL SERA ENVIADO A REVISION TECNICA PARA QUE SEA APROBADO Y LLEVAR ACABO SU IMPLEMENTACION </t>
  </si>
  <si>
    <t>Mediante resolucion 1944 del 18/12/2017 se aprobo el indicador que se propuso para complementar los indicadores necesarios para medir la gestion del proceso de medicion y mejora, esta informacion se puede evidenciar mediante revision de la resolucion dentro de la intranet.</t>
  </si>
  <si>
    <t>mediante mesa de trabajo realizada por parte de los funcionarios de la oficina Asesora de Planeacion y Sistemas se definio que si es necesario medir el cumpimiento de la conformidad del sistema pero aun no se establece la la estrategia para realizar una medicion adecuada, de la misma manera no se cuenta con la persona para seguir liderando las mesas de trabajo para determinar el indicador adecuado.</t>
  </si>
  <si>
    <t>Se estan realzando los ajuestes solicitados al documento Plan Estratégico por parte del revision técnico, una vexz se tengan se remitiran para su revisión.</t>
  </si>
  <si>
    <t xml:space="preserve">Se realizaron los ajustes solicitados por la revisora técnica a las fichas técnicas - Anexos del Manual con el Proceso Gestión Prestaciones Económicas, Atención al Ciudadano y Gestión Servicios de Salud, se procederá a radicar nuevamente en la Oficina Asesora de Planeación y Sisteas para su revisión y porterior aprobación </t>
  </si>
  <si>
    <t>Se esta realizando la actualización del procedimiento ESDESOPSPT14 - Formulación, Administración Y Seguimiento Del Plan Anticorrupción Y De Atención Al Ciudadano  el cual será radicado en la Oficina Asesora de Planeación y Sistemas para realizarle revisión técnica</t>
  </si>
  <si>
    <t>se evidencia que el documento de Guia Politica se Encuentra actualizado con fecha de 24 de noviembre de 2017, sin embargo el mismo se encuentra a la espera de de reunión del comité para presentar documento y posterior aprobación.</t>
  </si>
  <si>
    <t xml:space="preserve">A </t>
  </si>
  <si>
    <t>NO</t>
  </si>
  <si>
    <t xml:space="preserve">se evidencia que el proceso se encuentra realizando los ajustes al documento PLAN ESTATEGICO, por parte del revisor tecnico. </t>
  </si>
  <si>
    <t xml:space="preserve">se evidencia que, 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t>
  </si>
  <si>
    <t xml:space="preserve">se evidencia que,el proceso realizó lso ajustes solicitados por la revisora técnica a las fichas técnicas - Anexos del Manual con el Proceso Gestión Prestaciones Económicas, Atención al Ciudadano y Gestión Servicios de Salud, se procederá a radicar nuevamente en la Oficina Asesora de Planeación y Sisteas para su revisión y porterior aprobación </t>
  </si>
  <si>
    <t>Se evidencia que Se esta realizando la actualización del procedimiento ESDESOPSPT14 - Formulación, Administración Y Seguimiento Del Plan Anticorrupción Y De Atención Al Ciudadano  el cual será radicado en la Oficina Asesora de Planeación y Sistemas para realizarle revisión técnica</t>
  </si>
  <si>
    <t>Se evidencia que, El procedimiento fue enviado el dia 18 de diciembre de 2017 con los ajustes solicitados en la revisión tecnica.</t>
  </si>
  <si>
    <t xml:space="preserve">Se evidencia que el proceso, no ha ejecutado esta actividad. </t>
  </si>
  <si>
    <t>Se evidencia en la pagina wed de la entidad, que mediante resolución 1944 de diciembre de 2017, fue aprobado el procedimiento  MANTENIMIENTO DE SERVIDOR DE APLICACIONES Y BASE DATOS.</t>
  </si>
  <si>
    <t xml:space="preserve">Se evidencia que el proceso de tics desarrollo la FASE V, pruebas y mantenimiento, a la fecha del seguimiento esta a la espera de enviarlo a revición tecnica. </t>
  </si>
  <si>
    <t xml:space="preserve">Se evedencia que EL PROCESO DE GESTIÓN TIC´S ENVIO LA DOCUMENTACION RESPECTIVA LA OFICINA ASESORA JURIDICA PARA DIERA INICIO AL PROCESO DE CONTRATTACION  MEDIANTE EL MEMORANDO 20171200116263   </t>
  </si>
  <si>
    <t xml:space="preserve">Se evedencia que EL PROCESO DE GESTIÓN TIC´S, realizó el plan de matenimiento y a la fecha del seguimiento se encuentra en revición tecnica por parte del funcionario encargado. </t>
  </si>
  <si>
    <t xml:space="preserve">Se evidencia que EL PROCESO DE GESTIÓN TIC´S ENVIO LA DOCUMENTACION RESPECTIVA LA OFICINA ASESORA JURIDICA PARA DIERA INICIO AL PROCESO DE CONTRATTACION  MEDIANTE EL MEMORANDO 20171200116263   </t>
  </si>
  <si>
    <t xml:space="preserve">Se evidencia que EL PROCESO DE GESTIÓN TIC´S DESARROLLO DENTRO EL PLAN DE CONTINUIDAD DE NEGOCIO EN SU TOTALIDADEL CUAL SERA ENVIADO A REVISION TECNICA </t>
  </si>
  <si>
    <t xml:space="preserve">e evedencia que EL PROCESO DE GESTIÓN TIC´S, realizó el plan de matenimiento y a la fecha del seguimiento se encuentra en revición tecnica por parte del funcionario encargado. </t>
  </si>
  <si>
    <t>Se evidencia que mediante  resolucion 1944 del 18/12/2017 se aprobo el indicador que se propuso para complementar los indicadores necesarios para medir la gestion del proceso de medicion y mejora.</t>
  </si>
  <si>
    <t>Se evidencia que mediante mesa de trabajo realizada por parte de los funcionarios de la oficina Asesora de Planeacion y Sistemas se definio que si es necesario medir el cumpimiento de la conformidad del sistema pero aun no se establece la la estrategia para realizar una medicion adecuada, de la misma manera no se cuenta con la persona para seguir liderando las mesas de trabajo para determinar el indicador adecuado.</t>
  </si>
  <si>
    <t>Se evidencia que Las TRD de la division deben ser objeto de rediseño teniendo en cuenta las funciones administrativas de cada uno de los puntos admnistrativos fuera de bogota. Luego de este anilisis se presentará ante el comité de desarrollo administrativo para su respectiva aprobacion teniendo en cuenta las fechas señaladas en el plan, se envio coreo electronico al coordinador de prestaciones del servicio de salud  el dia 18/09/2017</t>
  </si>
  <si>
    <t xml:space="preserve">Se evidencia que el proceso de gestión documental  envio a revision tecnica la ELABORACION DE  UNA GUIA PARA LA RECUPERACIÓN DE DOCUMENTOS DETERIORADOS POR INUNDACIONES,el dia 19/12/2017,  </t>
  </si>
  <si>
    <t>Se evidencia que el proceso de gestión documental, capacito el dia 18/12/2017, a fin de que realizara el BACKUP de la ofiicna.</t>
  </si>
  <si>
    <t xml:space="preserve">Se evidencia que el proceso de atencion al ciudadano, El día 18 de Septiembre  de 2017, se reunieron los funcionarios  Francisco Rangel y Vilma Ruiz, con el fin de proceder al envió del correo que contiene la información de las quejas que se encuentran abiertas de la Supersalud, con el fin de buscar la solución oportuna de las respuestas de las PQRSD y su respectivo seguimiento, informándole por correo electrónico  a la Dra. Nury Navarro., sin ebmargo no se se ha llegado a ningun acuerdo a fin de buercar la solución para dar respuesta oportuna a las PQRSD. </t>
  </si>
  <si>
    <t xml:space="preserve">Se evidencia en la pagina wed de la entidad  la aprobación de la  LA GUIA DE PROTOCOLOS PARA LA ATENCION AL CUIDADANO por medio de la resolución  n 1944 del 18 de dic del 2017. </t>
  </si>
  <si>
    <t xml:space="preserve">CERRADO </t>
  </si>
  <si>
    <t xml:space="preserve">SI SE ESTABLECE EFICACIA DE LA ACCIÓN, TENIENDO EN CUENTA QUE EL PROCESO REALIZACIÓN LAS GESTIONES NECESARIAS PARA LA PROBACIÓN DE LA GUIA DE PROTOCOLOS PARA LA ATENCION AL CIUDADANO. </t>
  </si>
  <si>
    <t xml:space="preserve">SI SE ESTABLECE EFICACIA DE LA ACCIÓN, TENIENDO EN CUENTA QUE EL PROCESO REALIZACIÓN LAS GESTIONES NECESARIAS PARA LASOCIALIZACIÓN  DE LA GUIA DE PROTOCOLOS PARA LA ATENCION AL CIUDADANO. </t>
  </si>
  <si>
    <t>el proceso de atencion al ciudadano socializo la Guia de Protocolos de Atencion al Ciudadano el dia 20/12/2017</t>
  </si>
  <si>
    <t xml:space="preserve">SI SE ESTABLECE EFICACIA DE LA ACCIÓN, TENIENDO EN CUENTA QUE EL PROCESO REALIZÓ LAS GESTIONES NECESARIAS PARA LA APORBACIÓN DEL PROCEDIMIENTO MANTENIMIENTO DE SERVIDOR DE APLICACIONES Y BASE DE DATOS. </t>
  </si>
  <si>
    <t xml:space="preserve">SI SE ESTABLECE EFICACIA DE LA ACCIÓN, TENIENDO EN CUENTA QUE EL PROCESO, DESIGNO A LA PERSONA ENCARGADA DE REALIZAR EL BACKUP EN EL PROCESO DE GESTIÓN DOCUMENTAL. </t>
  </si>
  <si>
    <t>se evidencia que el porceso de el proceso de atencion al ciudado se reunio con el Dr Luis Segura, Dema Fernandez , carlos alberto carrillo, Jose Jaime Azar, Emilia zorro y la dra Nury para la adecuacion del call center en la oficina de de prestaciones de servicios de salud, evidencia consignada en la carpta 220 52 02 capacitacion y socializacion 2017 acta n° 50.</t>
  </si>
  <si>
    <t>se evidencia que el proceso de servicios de salud el dia 30 de Octubre del 2017 el Grupo Interno de Trabajo Gestion Bienes y servicios Administrativo envio a la oficina de Barranquillla el archivador solicitado. SE PUEDE EVIDENCIAR EN EL GIT GESTION BIENES Y SERVICIOS ADMINISTRATIVO O EN LA OFICINA DE BARRANQUILLA.</t>
  </si>
  <si>
    <t xml:space="preserve">SI SE ESTABLECE EFICACIA DE LA ACCIÓN, TENIENDO EN CUENTA QUE EL PROCESO REALIZÓ LAS GESTIONES NECESARIAS PARA ENVIAREL ARCHIVADOR SOLICITADO. </t>
  </si>
  <si>
    <t xml:space="preserve">se evidencia que el proceso sde servicios de salud, Durante el tercer trimestre fueron enviados los back up asi: 
OCTUBRE: 201734070002803 del 02 de Octubre del 2017
NOVIEMBRE: 20173470003213 del 07 de Noviembre del 2017
DICIEMBRE: 20173470003523 del 18 de Diciembre del 2017
</t>
  </si>
  <si>
    <t xml:space="preserve">SI SE ESTABLECE EFICACIA DE LA ACCIÓN, TENIENDO EN CUENTA QUE EL PROCESO, DIO CUMPLIMIENTO AL ENVIO DEL BACKUP. </t>
  </si>
  <si>
    <t xml:space="preserve">se evidencia que el proceso de servicios de salud, mediante correo electronico indirai@fondo del 18 de Diciembre del 2017 fue solicitada nuevamente la maquina de elaboracion de carnet  al GIT Gestion de Bienes y Servicios Administrativos para la oficina de ttumaco </t>
  </si>
  <si>
    <t>se evidencia que el proceso de servicios de salud, envó a revición tecnica la ficha de caracterizacion del Proceso Gestion Prestacion Servicios de Salud fue enviada el 09 de Octubre del 2017 a revision tecnica y fue devuelta al Proceso Gestion Prestacion Servicios de Salud para ajustar</t>
  </si>
  <si>
    <t xml:space="preserve">se evidencia que el proceso de servicios de salud, mediante correo electronico indirai@fondo del 18 de Diciembre del 2017 fue enviado el procedimiento tramite de tutela por servicios de Salud para ser presentado a comité. </t>
  </si>
  <si>
    <t>se evidencia que el proceso de servicios de salud,Se realizo la depuracion de la bandeja de Prestaciones Economicas y se asigno a la Dra Karla Zabaleta como Coordinadora del GI, se encuentra a la espera de la depuracion de la bandeja a cargo del doctor Humberto Malaver para terminar con el tramite.</t>
  </si>
  <si>
    <t>Se evidencia que Se efectuó solicitud de actualización de las Tablas de Retención Documental de la Subdirección Financiera, mediante oficio SFI-20174000086993 del 14 de Septiembre de 2017, y se entregó en la Secretaría General el dia 15 de Septiembre de 2017; para su correspondiente revisión. Lo anterior se realizó con la debida sustentación de acuerdo a lo consignado en las actas  No. 002 de fecha 30 de mayo de 2017 y acta No. 003 del 08 de junio de 2017, las cuales se encuentran en la carpeta ACTAS SUBDIRECCIÓN FINANCIERA 2017. Se efectuó entrega de FORMATO MODIFICACIÓN Y ACTUALIZACIÓN DE TRD CÓDIGO APGDOSGEFO11 el dia 19 de diciembre de 2017, con las modificaciones solicitadas por el encargado de la actualización de las TRD del GIT de atención al ciudadano y Gestión Documental; la evidencia se encuentra en la carpeta de soporte de la Subdirección Financiera. SISTEMA INTEGRAL DE GESTIÓN 2017.</t>
  </si>
  <si>
    <t>se evidencia que A la fecha de reporte se efectuó la estructuración de creación de 07 indicadores del proceso Gestión de Recursos Financieros y 02 indicadores para eliminación, atendiendo la recomendación del Ente certificador Buroe Veritas de la creación de indicadores de Eficiencia, Eficacia y Efectividad, y se encuentran en proceso de verificación al interior de la Subdirección Financiera para posteriormente entregarlos a la Oficina Asesora de Planeación y Sistemas</t>
  </si>
  <si>
    <t>se evidencia que, Se efectuaron las modificaciones del procedimiento al intterior del GIT de Contabilidad por parte del funcionario encargado; pero por disposición de la Subdirección Financiera se someió a revisión del GIT de Tesorería.</t>
  </si>
  <si>
    <t>se evidencia que, Se  solicitó   la capacitacion   mediante  memorandos   20174200072933  con fecha   28-07-2017    y  se  reitero  nuevamente    mediante  memorando 2017420085693 de  fecha   11-09-2017,  la  cual  se  encuentra  pendiente   de  realizar  por  parte de  el  GIT de  Atencion  al  Ciudadano  y  Gestion  Documental,</t>
  </si>
  <si>
    <t>se evidencia que el proceso no avanzado en esta actividad.</t>
  </si>
  <si>
    <t xml:space="preserve">Se evidencia que El dia 17 de Noviembre del 2017 se realizo mesa de trabajo donde se realizo la primera parte para la indentificacion de los riesgos del proceso Gestion Prestaciones Economicas. SE PUEDE EVIDENCIAR EN LA OFICINA OPS CON LA FUNCIONARIA ENCARGADA DE LA MATRIZ DE RIESGO. </t>
  </si>
  <si>
    <t xml:space="preserve">DISPONER LAS CARPETAS DE LOS CONTRATOS  EN EL SEGUIMIENTO AL PLAN DE MEJORAMIENTO CORRESPONDIENTE AL SEGUNDO TRIMESTRE EN CUMPLIMIENTO A LA ACCIÓN DE LIQUIDACIÓN DE CONTRATOS  DE LA VIGENCIA </t>
  </si>
  <si>
    <t>T</t>
  </si>
  <si>
    <t xml:space="preserve">No DE CARPETAS DE CONTRATO PRESENTADAS/ No  DE CARPETAS PENDIENTES POR PRESENTAR </t>
  </si>
  <si>
    <t>En el IV Trimestre de 2017 se dispuso al proceso de seguimiento y Evaluación Independiente, las carpetas de los contratos cumplimiendo con la acción de liquidación de contratos  de la vigencia 2014 así: Contrato 003 de 2014, 014 de 2014, 021 de 2014, 030 de 2014, 017 de 2014, Contrato 024 de 2014, 065 de 204, 024 de 2014,Contrato 036 de 2014, 049 de 2014, Contratos 041 de 2014,  042 de 2014,  043 de 2014,  032 de 2014,  033 de 2014. El proceso de seguimiento y Evaluación Independiente  reviso cada uno de los expedientes contractuales arriba citados desde el III Trimestre de la vigencia 2017 el mismo proceso evidencio la liquidacion, Sin embargo no considera eficaz la accion. Es importante que el proceso de Evaluación Independiente informe al procesos de asistencia Juridica las razones por las cuales no cierra la presente No conformidad Potencial.</t>
  </si>
  <si>
    <t xml:space="preserve">Se evidencia que en efecto  se hizo un seguimiento y se verificarión las situaciones ocurridas, sin embargo se redefinir la meta, y tomar acciones correctivas para lograr el cierre de los expedientes, en concordancia con la normamitavidad e informar al ordenador del gasto. </t>
  </si>
  <si>
    <t>MARIA FRAGOZO</t>
  </si>
  <si>
    <t xml:space="preserve">YERIS DE LA HOZ </t>
  </si>
  <si>
    <t xml:space="preserve">SE EVIDENCIA CORREO ELECTRONICO CON FECHA DEL 3 DE NOVIEMBRE DE 2017, DONDE SE SOLICITÓ LA INCLUSIÓN DEL DECRETO 1083 de 2015, Y SU PUBLICACIÓN EN LA INTRANET DE LA ENTIDAD </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</si>
</sst>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d&quot; de &quot;mmmm&quot; de &quot;yyyy"/>
    <numFmt numFmtId="192" formatCode="0.000"/>
    <numFmt numFmtId="193" formatCode="0.0"/>
    <numFmt numFmtId="194" formatCode="mmm\-yyyy"/>
    <numFmt numFmtId="195" formatCode="0.00_);\(0.00\)"/>
    <numFmt numFmtId="196" formatCode="0_);\(0\)"/>
    <numFmt numFmtId="197" formatCode="0.0_);\(0.0\)"/>
    <numFmt numFmtId="198" formatCode="[$-C0A]dddd\,\ d&quot; de &quot;mmmm&quot; de &quot;yyyy"/>
    <numFmt numFmtId="199" formatCode="#,##0.0_);\(#,##0.0\)"/>
    <numFmt numFmtId="200" formatCode="#,##0.0"/>
  </numFmts>
  <fonts count="75">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i/>
      <sz val="10"/>
      <color indexed="36"/>
      <name val="Arial"/>
      <family val="2"/>
    </font>
    <font>
      <sz val="10"/>
      <color indexed="10"/>
      <name val="Arial Narrow"/>
      <family val="2"/>
    </font>
    <font>
      <sz val="11"/>
      <color indexed="10"/>
      <name val="Arial Narrow"/>
      <family val="2"/>
    </font>
    <font>
      <sz val="9"/>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sz val="10"/>
      <color rgb="FFFF0000"/>
      <name val="Arial Narrow"/>
      <family val="2"/>
    </font>
    <font>
      <sz val="11"/>
      <color rgb="FFFF0000"/>
      <name val="Arial Narrow"/>
      <family val="2"/>
    </font>
    <font>
      <sz val="9"/>
      <color theme="1"/>
      <name val="Arial Narrow"/>
      <family val="2"/>
    </font>
    <font>
      <b/>
      <sz val="10"/>
      <color theme="1" tint="0.49998000264167786"/>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left>
      <right style="double">
        <color theme="7"/>
      </right>
      <top style="double">
        <color theme="7"/>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609">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14" borderId="11" xfId="0" applyFont="1" applyFill="1" applyBorder="1" applyAlignment="1" applyProtection="1">
      <alignment horizontal="center" vertical="center"/>
      <protection/>
    </xf>
    <xf numFmtId="0" fontId="2" fillId="0" borderId="13" xfId="0" applyFont="1" applyBorder="1" applyAlignment="1">
      <alignment horizontal="center" vertical="center"/>
    </xf>
    <xf numFmtId="0" fontId="2" fillId="14" borderId="14" xfId="0" applyFont="1" applyFill="1" applyBorder="1" applyAlignment="1" applyProtection="1">
      <alignment horizontal="center" vertical="center"/>
      <protection/>
    </xf>
    <xf numFmtId="0" fontId="0" fillId="38" borderId="0" xfId="0" applyFill="1" applyAlignment="1" applyProtection="1">
      <alignment/>
      <protection/>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6" fillId="0" borderId="15"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9" borderId="11" xfId="0" applyFont="1" applyFill="1" applyBorder="1" applyAlignment="1" applyProtection="1">
      <alignment horizontal="center" vertical="center" wrapText="1"/>
      <protection/>
    </xf>
    <xf numFmtId="0" fontId="0" fillId="39" borderId="0" xfId="0" applyFill="1" applyAlignment="1" applyProtection="1">
      <alignment/>
      <protection/>
    </xf>
    <xf numFmtId="0" fontId="5" fillId="39" borderId="0" xfId="0" applyFont="1" applyFill="1" applyBorder="1" applyAlignment="1" applyProtection="1">
      <alignment horizontal="center" vertical="center" wrapText="1"/>
      <protection/>
    </xf>
    <xf numFmtId="0" fontId="5" fillId="19" borderId="11" xfId="0" applyFont="1" applyFill="1" applyBorder="1" applyAlignment="1" applyProtection="1">
      <alignment horizontal="justify" vertical="center" wrapText="1"/>
      <protection/>
    </xf>
    <xf numFmtId="186" fontId="5" fillId="19" borderId="11" xfId="0" applyNumberFormat="1"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9" fontId="0" fillId="0" borderId="0" xfId="0" applyNumberFormat="1" applyAlignment="1" applyProtection="1">
      <alignment/>
      <protection/>
    </xf>
    <xf numFmtId="0" fontId="5" fillId="1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0" fillId="9" borderId="0" xfId="0" applyFill="1" applyAlignment="1" applyProtection="1">
      <alignment/>
      <protection/>
    </xf>
    <xf numFmtId="0" fontId="0" fillId="38" borderId="0" xfId="0" applyFill="1" applyAlignment="1" applyProtection="1">
      <alignment/>
      <protection/>
    </xf>
    <xf numFmtId="14" fontId="5" fillId="3" borderId="11" xfId="0" applyNumberFormat="1"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186" fontId="5" fillId="3" borderId="11" xfId="0" applyNumberFormat="1" applyFont="1" applyFill="1" applyBorder="1" applyAlignment="1" applyProtection="1">
      <alignment horizontal="center" vertical="center" wrapText="1"/>
      <protection/>
    </xf>
    <xf numFmtId="0" fontId="67" fillId="9" borderId="11" xfId="57" applyFont="1" applyFill="1" applyBorder="1" applyAlignment="1" applyProtection="1">
      <alignment horizontal="center" vertical="center"/>
      <protection/>
    </xf>
    <xf numFmtId="14" fontId="67" fillId="9" borderId="11" xfId="57" applyNumberFormat="1" applyFont="1" applyFill="1" applyBorder="1" applyAlignment="1" applyProtection="1">
      <alignment horizontal="center" vertical="center"/>
      <protection/>
    </xf>
    <xf numFmtId="14"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justify" vertical="center" wrapText="1"/>
      <protection/>
    </xf>
    <xf numFmtId="186" fontId="5" fillId="9" borderId="11" xfId="0" applyNumberFormat="1" applyFont="1" applyFill="1" applyBorder="1" applyAlignment="1" applyProtection="1">
      <alignment horizontal="center" vertical="center" wrapText="1"/>
      <protection/>
    </xf>
    <xf numFmtId="14" fontId="67"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6" fontId="5" fillId="12" borderId="11" xfId="0" applyNumberFormat="1" applyFont="1" applyFill="1" applyBorder="1" applyAlignment="1" applyProtection="1">
      <alignment horizontal="center" vertical="center" wrapText="1"/>
      <protection/>
    </xf>
    <xf numFmtId="0" fontId="67" fillId="13" borderId="18" xfId="57" applyFont="1" applyFill="1" applyBorder="1" applyAlignment="1" applyProtection="1">
      <alignment horizontal="center" vertical="center"/>
      <protection/>
    </xf>
    <xf numFmtId="14" fontId="67" fillId="13" borderId="11" xfId="57" applyNumberFormat="1" applyFont="1" applyFill="1" applyBorder="1" applyAlignment="1" applyProtection="1">
      <alignment horizontal="center" vertical="center"/>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186" fontId="5" fillId="11"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center" vertical="center" wrapText="1"/>
      <protection/>
    </xf>
    <xf numFmtId="14" fontId="5" fillId="11" borderId="14" xfId="0" applyNumberFormat="1" applyFont="1" applyFill="1" applyBorder="1" applyAlignment="1" applyProtection="1">
      <alignment horizontal="center" vertical="center" wrapText="1"/>
      <protection/>
    </xf>
    <xf numFmtId="0" fontId="5" fillId="11" borderId="14" xfId="57"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3" borderId="14"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6" fontId="5" fillId="3" borderId="18" xfId="0" applyNumberFormat="1" applyFont="1" applyFill="1" applyBorder="1" applyAlignment="1" applyProtection="1">
      <alignment horizontal="center" vertical="center" wrapText="1"/>
      <protection/>
    </xf>
    <xf numFmtId="0" fontId="13" fillId="3" borderId="14" xfId="0" applyFont="1" applyFill="1" applyBorder="1" applyAlignment="1" applyProtection="1">
      <alignment horizontal="center" vertical="center" wrapText="1"/>
      <protection/>
    </xf>
    <xf numFmtId="14" fontId="5" fillId="11" borderId="14" xfId="57" applyNumberFormat="1" applyFont="1" applyFill="1" applyBorder="1" applyAlignment="1" applyProtection="1">
      <alignment horizontal="center" vertical="center" wrapText="1"/>
      <protection/>
    </xf>
    <xf numFmtId="0" fontId="67" fillId="11" borderId="14" xfId="0" applyFont="1" applyFill="1" applyBorder="1" applyAlignment="1" applyProtection="1">
      <alignment horizontal="center" vertical="center" wrapText="1"/>
      <protection/>
    </xf>
    <xf numFmtId="0" fontId="67"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6" fontId="0" fillId="0" borderId="0" xfId="0" applyNumberFormat="1" applyAlignment="1" applyProtection="1">
      <alignment/>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7" fillId="11" borderId="11" xfId="57" applyFont="1" applyFill="1" applyBorder="1" applyAlignment="1" applyProtection="1">
      <alignment horizontal="center" vertical="center"/>
      <protection/>
    </xf>
    <xf numFmtId="14" fontId="5" fillId="11" borderId="11" xfId="0" applyNumberFormat="1" applyFont="1" applyFill="1" applyBorder="1" applyAlignment="1" applyProtection="1">
      <alignment horizontal="center" vertical="center" wrapText="1"/>
      <protection/>
    </xf>
    <xf numFmtId="0" fontId="67" fillId="3" borderId="14" xfId="57"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67" fillId="3" borderId="14" xfId="57" applyNumberFormat="1"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40" borderId="19" xfId="0" applyFont="1" applyFill="1" applyBorder="1" applyAlignment="1" applyProtection="1">
      <alignment horizontal="center" vertical="center" wrapText="1"/>
      <protection/>
    </xf>
    <xf numFmtId="0" fontId="5" fillId="40" borderId="19" xfId="0" applyFont="1" applyFill="1" applyBorder="1" applyAlignment="1" applyProtection="1">
      <alignment horizontal="justify" vertical="center" wrapText="1"/>
      <protection/>
    </xf>
    <xf numFmtId="0" fontId="0" fillId="40" borderId="0" xfId="0" applyFill="1" applyAlignment="1" applyProtection="1">
      <alignment/>
      <protection/>
    </xf>
    <xf numFmtId="0" fontId="5"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0" fontId="0" fillId="40" borderId="11" xfId="0" applyFill="1" applyBorder="1" applyAlignment="1" applyProtection="1">
      <alignment horizontal="center" vertical="center"/>
      <protection/>
    </xf>
    <xf numFmtId="0" fontId="13" fillId="40" borderId="19" xfId="0" applyFont="1" applyFill="1" applyBorder="1" applyAlignment="1" applyProtection="1">
      <alignment horizontal="justify" vertical="center" wrapText="1"/>
      <protection/>
    </xf>
    <xf numFmtId="0" fontId="5" fillId="40" borderId="20" xfId="0" applyFont="1" applyFill="1" applyBorder="1" applyAlignment="1" applyProtection="1">
      <alignment horizontal="center" vertical="center" wrapText="1"/>
      <protection/>
    </xf>
    <xf numFmtId="0" fontId="5" fillId="40" borderId="20" xfId="0" applyFont="1" applyFill="1" applyBorder="1" applyAlignment="1" applyProtection="1">
      <alignment horizontal="justify" vertical="center" wrapText="1"/>
      <protection/>
    </xf>
    <xf numFmtId="0" fontId="13" fillId="40" borderId="20" xfId="0" applyFont="1" applyFill="1" applyBorder="1" applyAlignment="1" applyProtection="1">
      <alignment horizontal="justify" vertical="center" wrapText="1"/>
      <protection/>
    </xf>
    <xf numFmtId="0" fontId="0" fillId="40"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186" fontId="5" fillId="40"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0" fontId="67" fillId="40" borderId="11" xfId="57" applyFont="1" applyFill="1" applyBorder="1" applyAlignment="1" applyProtection="1">
      <alignment horizontal="center" vertical="center"/>
      <protection/>
    </xf>
    <xf numFmtId="14" fontId="67" fillId="40" borderId="11" xfId="57"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center" vertical="center" wrapText="1"/>
      <protection/>
    </xf>
    <xf numFmtId="0" fontId="0" fillId="9" borderId="11" xfId="0" applyFill="1" applyBorder="1" applyAlignment="1" applyProtection="1">
      <alignment horizontal="center" vertical="center"/>
      <protection/>
    </xf>
    <xf numFmtId="0" fontId="0" fillId="9" borderId="11" xfId="0" applyFill="1" applyBorder="1" applyAlignment="1" applyProtection="1">
      <alignment horizontal="center" vertical="center" wrapText="1"/>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5"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0" fillId="13" borderId="11" xfId="0" applyFill="1" applyBorder="1" applyAlignment="1" applyProtection="1">
      <alignment horizontal="center" vertical="center" wrapText="1"/>
      <protection/>
    </xf>
    <xf numFmtId="0" fontId="5" fillId="2" borderId="11" xfId="0" applyFont="1" applyFill="1" applyBorder="1" applyAlignment="1" applyProtection="1">
      <alignment horizontal="justify" vertical="center" wrapText="1"/>
      <protection/>
    </xf>
    <xf numFmtId="0" fontId="13" fillId="2" borderId="18" xfId="0" applyFont="1" applyFill="1" applyBorder="1" applyAlignment="1" applyProtection="1">
      <alignment horizontal="center" vertical="center" wrapText="1"/>
      <protection/>
    </xf>
    <xf numFmtId="186"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186" fontId="5" fillId="2" borderId="11" xfId="0" applyNumberFormat="1" applyFont="1" applyFill="1" applyBorder="1" applyAlignment="1" applyProtection="1">
      <alignment horizontal="center" vertical="center" wrapText="1"/>
      <protection/>
    </xf>
    <xf numFmtId="0" fontId="13" fillId="19" borderId="18" xfId="0" applyFont="1" applyFill="1" applyBorder="1" applyAlignment="1" applyProtection="1">
      <alignment horizontal="center" vertical="center" wrapText="1"/>
      <protection/>
    </xf>
    <xf numFmtId="186" fontId="5" fillId="19" borderId="18" xfId="0" applyNumberFormat="1" applyFont="1" applyFill="1" applyBorder="1" applyAlignment="1" applyProtection="1">
      <alignment horizontal="center"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6"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19" xfId="0" applyFont="1" applyFill="1" applyBorder="1" applyAlignment="1" applyProtection="1">
      <alignment horizontal="center" vertical="center" wrapText="1"/>
      <protection/>
    </xf>
    <xf numFmtId="0" fontId="0" fillId="12" borderId="0" xfId="0" applyFill="1" applyAlignment="1" applyProtection="1">
      <alignment/>
      <protection/>
    </xf>
    <xf numFmtId="14" fontId="67" fillId="33" borderId="11" xfId="57" applyNumberFormat="1" applyFont="1" applyFill="1" applyBorder="1" applyAlignment="1" applyProtection="1">
      <alignment horizontal="center" vertical="center"/>
      <protection/>
    </xf>
    <xf numFmtId="14"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justify" vertical="center" wrapText="1"/>
      <protection/>
    </xf>
    <xf numFmtId="186"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3"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xf>
    <xf numFmtId="0" fontId="13"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8" fillId="13" borderId="0" xfId="0" applyFont="1" applyFill="1" applyAlignment="1" applyProtection="1">
      <alignment/>
      <protection/>
    </xf>
    <xf numFmtId="14" fontId="5" fillId="13" borderId="11" xfId="57"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3" borderId="0" xfId="0" applyFont="1" applyFill="1" applyAlignment="1" applyProtection="1">
      <alignment horizontal="center" vertical="center"/>
      <protection/>
    </xf>
    <xf numFmtId="0" fontId="5" fillId="11" borderId="14"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4"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5"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14" fontId="67" fillId="11" borderId="14" xfId="57" applyNumberFormat="1"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14" fontId="5" fillId="2" borderId="21" xfId="57" applyNumberFormat="1" applyFont="1" applyFill="1" applyBorder="1" applyAlignment="1" applyProtection="1">
      <alignment horizontal="center" vertical="center" wrapText="1"/>
      <protection/>
    </xf>
    <xf numFmtId="0" fontId="13" fillId="11" borderId="11" xfId="0" applyFont="1" applyFill="1" applyBorder="1" applyAlignment="1" applyProtection="1">
      <alignment horizontal="center" vertical="center" wrapText="1"/>
      <protection/>
    </xf>
    <xf numFmtId="0" fontId="13" fillId="3" borderId="11" xfId="0"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7" fillId="33"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0" fontId="67" fillId="9" borderId="18" xfId="57" applyFont="1" applyFill="1" applyBorder="1" applyAlignment="1" applyProtection="1">
      <alignment horizontal="center" vertical="center"/>
      <protection/>
    </xf>
    <xf numFmtId="186" fontId="5" fillId="3" borderId="22" xfId="0" applyNumberFormat="1" applyFont="1" applyFill="1" applyBorder="1" applyAlignment="1" applyProtection="1">
      <alignment horizontal="center" vertical="center" wrapText="1"/>
      <protection/>
    </xf>
    <xf numFmtId="0" fontId="15" fillId="13" borderId="23" xfId="0" applyFont="1" applyFill="1" applyBorder="1" applyAlignment="1" applyProtection="1">
      <alignment horizontal="justify" vertical="center" wrapText="1"/>
      <protection/>
    </xf>
    <xf numFmtId="0" fontId="14" fillId="13" borderId="19" xfId="0" applyFont="1" applyFill="1" applyBorder="1" applyAlignment="1" applyProtection="1">
      <alignment horizontal="justify"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14" fontId="67" fillId="12" borderId="14"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3" fillId="12"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0" fontId="0" fillId="40"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40"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0" fontId="67" fillId="9" borderId="18" xfId="57"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69" fillId="0" borderId="0" xfId="0" applyFont="1" applyFill="1" applyAlignment="1" applyProtection="1">
      <alignment/>
      <protection/>
    </xf>
    <xf numFmtId="0" fontId="0" fillId="0" borderId="0" xfId="0" applyFill="1" applyAlignment="1" applyProtection="1">
      <alignment/>
      <protection/>
    </xf>
    <xf numFmtId="0" fontId="19" fillId="0" borderId="24" xfId="0" applyFont="1" applyFill="1" applyBorder="1" applyAlignment="1" applyProtection="1">
      <alignment horizontal="center" vertical="center" wrapText="1"/>
      <protection/>
    </xf>
    <xf numFmtId="0" fontId="69" fillId="0" borderId="0" xfId="0" applyFont="1" applyFill="1" applyBorder="1" applyAlignment="1" applyProtection="1">
      <alignment/>
      <protection/>
    </xf>
    <xf numFmtId="0" fontId="22" fillId="0" borderId="0" xfId="0" applyFont="1" applyFill="1" applyAlignment="1" applyProtection="1">
      <alignment/>
      <protection/>
    </xf>
    <xf numFmtId="0" fontId="0" fillId="0" borderId="0" xfId="0" applyFont="1" applyFill="1" applyAlignment="1" applyProtection="1">
      <alignment/>
      <protection/>
    </xf>
    <xf numFmtId="0" fontId="23" fillId="0" borderId="0" xfId="0" applyFont="1" applyAlignment="1" applyProtection="1">
      <alignment/>
      <protection/>
    </xf>
    <xf numFmtId="0" fontId="10" fillId="40"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justify" vertical="center" wrapText="1"/>
      <protection/>
    </xf>
    <xf numFmtId="0" fontId="10" fillId="1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center" vertical="center" wrapText="1"/>
      <protection/>
    </xf>
    <xf numFmtId="0" fontId="10" fillId="19" borderId="11" xfId="59" applyNumberFormat="1" applyFont="1" applyFill="1" applyBorder="1" applyAlignment="1" applyProtection="1">
      <alignment horizontal="justify" vertical="center" wrapText="1"/>
      <protection/>
    </xf>
    <xf numFmtId="0" fontId="10" fillId="2" borderId="18" xfId="59" applyNumberFormat="1" applyFont="1" applyFill="1" applyBorder="1" applyAlignment="1" applyProtection="1">
      <alignment horizontal="justify" vertical="center" wrapText="1"/>
      <protection/>
    </xf>
    <xf numFmtId="14" fontId="10" fillId="33" borderId="11" xfId="0" applyNumberFormat="1" applyFont="1" applyFill="1" applyBorder="1" applyAlignment="1" applyProtection="1">
      <alignment horizontal="justify" vertical="center" wrapText="1"/>
      <protection/>
    </xf>
    <xf numFmtId="0" fontId="10" fillId="3" borderId="11" xfId="59" applyFont="1" applyFill="1" applyBorder="1" applyAlignment="1" applyProtection="1">
      <alignment horizontal="justify" vertical="center" wrapText="1"/>
      <protection/>
    </xf>
    <xf numFmtId="0" fontId="10" fillId="3" borderId="11" xfId="58" applyFont="1" applyFill="1" applyBorder="1" applyAlignment="1" applyProtection="1">
      <alignment horizontal="justify" vertical="center" wrapText="1"/>
      <protection/>
    </xf>
    <xf numFmtId="0" fontId="10" fillId="13" borderId="11" xfId="59" applyFont="1" applyFill="1" applyBorder="1" applyAlignment="1" applyProtection="1">
      <alignment horizontal="justify" vertical="center" wrapText="1"/>
      <protection/>
    </xf>
    <xf numFmtId="0" fontId="10" fillId="11" borderId="11" xfId="59" applyFont="1" applyFill="1" applyBorder="1" applyAlignment="1" applyProtection="1">
      <alignment horizontal="justify" vertical="center" wrapText="1"/>
      <protection/>
    </xf>
    <xf numFmtId="0" fontId="10" fillId="12" borderId="11" xfId="59" applyFont="1" applyFill="1" applyBorder="1" applyAlignment="1" applyProtection="1">
      <alignment horizontal="justify" vertical="center" wrapText="1"/>
      <protection locked="0"/>
    </xf>
    <xf numFmtId="0" fontId="10" fillId="12" borderId="11" xfId="54" applyFont="1" applyFill="1" applyBorder="1" applyAlignment="1" applyProtection="1">
      <alignment horizontal="left" vertical="center" wrapText="1"/>
      <protection/>
    </xf>
    <xf numFmtId="186" fontId="5" fillId="39" borderId="18" xfId="0" applyNumberFormat="1"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10" fillId="39" borderId="11" xfId="58" applyFont="1" applyFill="1" applyBorder="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14" fontId="2" fillId="39" borderId="11" xfId="0" applyNumberFormat="1" applyFont="1" applyFill="1" applyBorder="1" applyAlignment="1" applyProtection="1">
      <alignment horizontal="center" vertical="center" wrapText="1"/>
      <protection/>
    </xf>
    <xf numFmtId="14" fontId="5" fillId="39" borderId="11" xfId="0" applyNumberFormat="1" applyFont="1" applyFill="1" applyBorder="1" applyAlignment="1" applyProtection="1">
      <alignment horizontal="center" vertical="center" wrapText="1"/>
      <protection/>
    </xf>
    <xf numFmtId="0" fontId="13" fillId="39" borderId="11" xfId="0" applyFont="1" applyFill="1" applyBorder="1" applyAlignment="1" applyProtection="1">
      <alignment horizontal="center" vertical="center" wrapText="1"/>
      <protection/>
    </xf>
    <xf numFmtId="0" fontId="5" fillId="39" borderId="14" xfId="57" applyFont="1" applyFill="1" applyBorder="1" applyAlignment="1" applyProtection="1">
      <alignment horizontal="center" vertical="center" wrapText="1"/>
      <protection/>
    </xf>
    <xf numFmtId="0" fontId="67" fillId="3" borderId="11" xfId="57" applyFont="1" applyFill="1" applyBorder="1" applyAlignment="1" applyProtection="1">
      <alignment horizontal="center" vertical="center"/>
      <protection/>
    </xf>
    <xf numFmtId="14" fontId="67" fillId="3" borderId="11" xfId="57" applyNumberFormat="1" applyFont="1" applyFill="1" applyBorder="1" applyAlignment="1" applyProtection="1">
      <alignment horizontal="center" vertical="center"/>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13" fillId="9" borderId="0" xfId="0" applyFont="1" applyFill="1" applyAlignment="1">
      <alignment horizontal="center" vertical="center" wrapText="1"/>
    </xf>
    <xf numFmtId="0" fontId="5" fillId="13" borderId="14" xfId="0" applyFont="1" applyFill="1" applyBorder="1" applyAlignment="1" applyProtection="1">
      <alignment horizontal="center"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0" fillId="38" borderId="0" xfId="0" applyFont="1" applyFill="1" applyAlignment="1" applyProtection="1">
      <alignment/>
      <protection/>
    </xf>
    <xf numFmtId="0" fontId="68" fillId="38" borderId="0" xfId="0" applyFont="1" applyFill="1" applyAlignment="1" applyProtection="1">
      <alignment/>
      <protection/>
    </xf>
    <xf numFmtId="0" fontId="5" fillId="3"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38" borderId="0" xfId="0" applyFill="1" applyAlignment="1" applyProtection="1">
      <alignment/>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6" fontId="5" fillId="13" borderId="11" xfId="0" applyNumberFormat="1" applyFont="1" applyFill="1" applyBorder="1" applyAlignment="1" applyProtection="1">
      <alignment horizontal="center" vertical="center" wrapText="1"/>
      <protection/>
    </xf>
    <xf numFmtId="197" fontId="5" fillId="13" borderId="11" xfId="59"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6" fontId="5" fillId="13" borderId="18" xfId="0" applyNumberFormat="1"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196" fontId="20" fillId="2" borderId="11" xfId="59" applyNumberFormat="1" applyFont="1" applyFill="1" applyBorder="1" applyAlignment="1" applyProtection="1">
      <alignment horizontal="center" vertical="center" wrapText="1"/>
      <protection/>
    </xf>
    <xf numFmtId="196" fontId="20" fillId="19" borderId="14" xfId="59" applyNumberFormat="1" applyFont="1" applyFill="1" applyBorder="1" applyAlignment="1" applyProtection="1">
      <alignment horizontal="center" vertical="center" wrapText="1"/>
      <protection/>
    </xf>
    <xf numFmtId="9" fontId="20" fillId="19" borderId="11" xfId="59" applyNumberFormat="1" applyFont="1" applyFill="1" applyBorder="1" applyAlignment="1" applyProtection="1">
      <alignment horizontal="center" vertical="center" wrapText="1"/>
      <protection/>
    </xf>
    <xf numFmtId="9" fontId="20" fillId="2" borderId="11" xfId="59"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186" fontId="5" fillId="40" borderId="11" xfId="0"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10" fillId="40" borderId="11" xfId="0" applyFont="1" applyFill="1" applyBorder="1" applyAlignment="1" applyProtection="1">
      <alignment horizontal="justify" vertical="center" wrapText="1"/>
      <protection/>
    </xf>
    <xf numFmtId="14" fontId="13" fillId="3" borderId="14" xfId="0" applyNumberFormat="1" applyFont="1" applyFill="1" applyBorder="1" applyAlignment="1" applyProtection="1">
      <alignment horizontal="center" vertical="center" wrapText="1"/>
      <protection/>
    </xf>
    <xf numFmtId="186" fontId="5" fillId="3" borderId="14" xfId="0"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left" vertical="center" wrapText="1"/>
      <protection/>
    </xf>
    <xf numFmtId="0" fontId="13" fillId="39" borderId="11" xfId="58" applyFont="1" applyFill="1" applyBorder="1" applyAlignment="1" applyProtection="1">
      <alignment horizontal="center" vertical="center" wrapText="1"/>
      <protection/>
    </xf>
    <xf numFmtId="0" fontId="10" fillId="13" borderId="11" xfId="58" applyFont="1" applyFill="1" applyBorder="1" applyAlignment="1" applyProtection="1">
      <alignment horizontal="center" vertical="center" wrapText="1"/>
      <protection/>
    </xf>
    <xf numFmtId="0" fontId="70" fillId="2" borderId="18" xfId="57" applyFont="1" applyFill="1" applyBorder="1" applyAlignment="1" applyProtection="1">
      <alignment horizontal="center" vertical="center"/>
      <protection/>
    </xf>
    <xf numFmtId="14" fontId="70" fillId="2" borderId="18" xfId="57" applyNumberFormat="1" applyFont="1" applyFill="1" applyBorder="1" applyAlignment="1" applyProtection="1">
      <alignment horizontal="center" vertical="center"/>
      <protection/>
    </xf>
    <xf numFmtId="0" fontId="70" fillId="2" borderId="18" xfId="57" applyFont="1" applyFill="1" applyBorder="1" applyAlignment="1" applyProtection="1">
      <alignment horizontal="center" vertical="center" wrapText="1"/>
      <protection/>
    </xf>
    <xf numFmtId="0" fontId="71" fillId="2" borderId="18" xfId="57" applyFont="1" applyFill="1" applyBorder="1" applyAlignment="1" applyProtection="1">
      <alignment horizontal="center" vertical="center" wrapText="1"/>
      <protection/>
    </xf>
    <xf numFmtId="0" fontId="5" fillId="11" borderId="25" xfId="59" applyNumberFormat="1" applyFont="1" applyFill="1" applyBorder="1" applyAlignment="1" applyProtection="1">
      <alignment horizontal="left" vertical="center" wrapText="1"/>
      <protection/>
    </xf>
    <xf numFmtId="0" fontId="5" fillId="33" borderId="11" xfId="0" applyFont="1" applyFill="1" applyBorder="1" applyAlignment="1" applyProtection="1">
      <alignment vertical="center" wrapText="1"/>
      <protection/>
    </xf>
    <xf numFmtId="0" fontId="5" fillId="33" borderId="11" xfId="0" applyFont="1" applyFill="1" applyBorder="1" applyAlignment="1" applyProtection="1">
      <alignment horizontal="left" vertical="center" wrapText="1"/>
      <protection/>
    </xf>
    <xf numFmtId="0" fontId="5" fillId="3" borderId="11" xfId="58" applyFont="1" applyFill="1" applyBorder="1" applyAlignment="1" applyProtection="1">
      <alignment horizontal="left" vertical="center" wrapText="1"/>
      <protection/>
    </xf>
    <xf numFmtId="0" fontId="10" fillId="13" borderId="11" xfId="59" applyFont="1" applyFill="1" applyBorder="1" applyAlignment="1" applyProtection="1">
      <alignment vertical="center" wrapText="1"/>
      <protection/>
    </xf>
    <xf numFmtId="0" fontId="67" fillId="9" borderId="18" xfId="57"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5" fillId="5" borderId="11" xfId="54" applyFont="1" applyFill="1" applyBorder="1" applyAlignment="1" applyProtection="1">
      <alignment horizontal="center" vertical="center" wrapText="1"/>
      <protection/>
    </xf>
    <xf numFmtId="186" fontId="5" fillId="5" borderId="11" xfId="0"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5" fillId="9" borderId="11" xfId="0" applyFont="1" applyFill="1" applyBorder="1" applyAlignment="1" applyProtection="1">
      <alignment horizontal="center" vertical="center" wrapText="1"/>
      <protection/>
    </xf>
    <xf numFmtId="196" fontId="5" fillId="13" borderId="11" xfId="59"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13" borderId="11" xfId="58"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67" fillId="5" borderId="11" xfId="57" applyFont="1" applyFill="1" applyBorder="1" applyAlignment="1" applyProtection="1">
      <alignment horizontal="center" vertical="center" wrapText="1"/>
      <protection/>
    </xf>
    <xf numFmtId="0" fontId="5" fillId="19" borderId="11" xfId="59" applyNumberFormat="1" applyFont="1" applyFill="1" applyBorder="1" applyAlignment="1" applyProtection="1">
      <alignment horizontal="center" vertical="center" wrapText="1"/>
      <protection/>
    </xf>
    <xf numFmtId="0" fontId="13" fillId="2" borderId="25" xfId="59"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67" fillId="9" borderId="18" xfId="57" applyFont="1" applyFill="1" applyBorder="1" applyAlignment="1" applyProtection="1">
      <alignment horizontal="center" vertical="center"/>
      <protection/>
    </xf>
    <xf numFmtId="0" fontId="67" fillId="33" borderId="22" xfId="57" applyFont="1" applyFill="1" applyBorder="1" applyAlignment="1" applyProtection="1">
      <alignment horizontal="center" vertical="center"/>
      <protection/>
    </xf>
    <xf numFmtId="14" fontId="67" fillId="33" borderId="22" xfId="57" applyNumberFormat="1" applyFont="1" applyFill="1" applyBorder="1" applyAlignment="1" applyProtection="1">
      <alignment horizontal="center" vertical="center"/>
      <protection/>
    </xf>
    <xf numFmtId="14" fontId="5" fillId="33" borderId="22" xfId="0" applyNumberFormat="1"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186" fontId="5" fillId="33" borderId="18" xfId="0" applyNumberFormat="1" applyFont="1" applyFill="1" applyBorder="1" applyAlignment="1" applyProtection="1">
      <alignment horizontal="center" vertical="center" wrapText="1"/>
      <protection/>
    </xf>
    <xf numFmtId="14" fontId="67" fillId="5" borderId="11" xfId="57" applyNumberFormat="1" applyFont="1" applyFill="1" applyBorder="1" applyAlignment="1" applyProtection="1">
      <alignment horizontal="center" vertical="center" wrapText="1"/>
      <protection/>
    </xf>
    <xf numFmtId="9" fontId="67" fillId="5" borderId="11" xfId="57" applyNumberFormat="1" applyFont="1" applyFill="1" applyBorder="1" applyAlignment="1" applyProtection="1">
      <alignment horizontal="center" vertical="center" wrapText="1"/>
      <protection/>
    </xf>
    <xf numFmtId="0" fontId="72" fillId="5" borderId="11" xfId="57" applyFont="1" applyFill="1" applyBorder="1" applyAlignment="1" applyProtection="1">
      <alignment horizontal="center" vertical="center" wrapText="1"/>
      <protection/>
    </xf>
    <xf numFmtId="2" fontId="5" fillId="5" borderId="19" xfId="0" applyNumberFormat="1" applyFont="1" applyFill="1" applyBorder="1" applyAlignment="1" applyProtection="1">
      <alignment horizontal="justify" vertical="center" wrapText="1"/>
      <protection/>
    </xf>
    <xf numFmtId="0" fontId="0" fillId="5" borderId="11" xfId="0" applyFill="1" applyBorder="1" applyAlignment="1">
      <alignment horizontal="center" vertical="center" wrapText="1"/>
    </xf>
    <xf numFmtId="0" fontId="0" fillId="5" borderId="0" xfId="0" applyFill="1" applyAlignment="1" applyProtection="1">
      <alignment horizontal="left" vertical="center" wrapText="1"/>
      <protection/>
    </xf>
    <xf numFmtId="0" fontId="5" fillId="9" borderId="19" xfId="0" applyFont="1" applyFill="1" applyBorder="1" applyAlignment="1" applyProtection="1">
      <alignment horizontal="justify" vertical="center" wrapText="1"/>
      <protection/>
    </xf>
    <xf numFmtId="0" fontId="5" fillId="9" borderId="11" xfId="0" applyFont="1" applyFill="1" applyBorder="1" applyAlignment="1" applyProtection="1">
      <alignment horizontal="center" vertical="center" wrapText="1"/>
      <protection/>
    </xf>
    <xf numFmtId="0" fontId="5" fillId="9" borderId="19" xfId="0" applyFont="1" applyFill="1" applyBorder="1" applyAlignment="1" applyProtection="1">
      <alignment horizontal="center" vertical="center" wrapText="1"/>
      <protection/>
    </xf>
    <xf numFmtId="14" fontId="67"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186"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11" borderId="0" xfId="0" applyFont="1" applyFill="1" applyBorder="1" applyAlignment="1" applyProtection="1">
      <alignment horizontal="justify" vertical="center" wrapText="1"/>
      <protection/>
    </xf>
    <xf numFmtId="0" fontId="67" fillId="9" borderId="18" xfId="57"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0" fontId="5" fillId="9" borderId="18" xfId="0"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0" fontId="67" fillId="13" borderId="18" xfId="57"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14" fontId="67"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8" xfId="57" applyFont="1" applyFill="1" applyBorder="1" applyAlignment="1" applyProtection="1">
      <alignment horizontal="center" vertical="center" wrapText="1"/>
      <protection/>
    </xf>
    <xf numFmtId="0" fontId="5" fillId="8" borderId="19" xfId="0" applyFont="1" applyFill="1" applyBorder="1" applyAlignment="1" applyProtection="1">
      <alignment horizontal="center" vertical="center" wrapText="1"/>
      <protection/>
    </xf>
    <xf numFmtId="0" fontId="5" fillId="8" borderId="19" xfId="0" applyFont="1" applyFill="1" applyBorder="1" applyAlignment="1" applyProtection="1">
      <alignment horizontal="justify" vertical="center" wrapText="1"/>
      <protection/>
    </xf>
    <xf numFmtId="2" fontId="5" fillId="8" borderId="19" xfId="0" applyNumberFormat="1" applyFont="1" applyFill="1" applyBorder="1" applyAlignment="1" applyProtection="1">
      <alignment horizontal="justify" vertical="center" wrapText="1"/>
      <protection/>
    </xf>
    <xf numFmtId="2" fontId="5" fillId="8" borderId="19" xfId="0" applyNumberFormat="1" applyFont="1" applyFill="1" applyBorder="1" applyAlignment="1" applyProtection="1">
      <alignment horizontal="center" vertical="center" wrapText="1"/>
      <protection/>
    </xf>
    <xf numFmtId="0" fontId="67" fillId="36" borderId="11" xfId="57"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10" fillId="36" borderId="11" xfId="54" applyFont="1" applyFill="1" applyBorder="1" applyAlignment="1" applyProtection="1">
      <alignment horizontal="left" vertical="center" wrapText="1"/>
      <protection/>
    </xf>
    <xf numFmtId="14" fontId="5" fillId="36" borderId="11" xfId="0" applyNumberFormat="1"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9" xfId="0" applyFont="1" applyFill="1" applyBorder="1" applyAlignment="1" applyProtection="1">
      <alignment horizontal="justify" vertical="center" wrapText="1"/>
      <protection/>
    </xf>
    <xf numFmtId="0" fontId="14" fillId="36" borderId="19" xfId="0" applyFont="1" applyFill="1" applyBorder="1" applyAlignment="1" applyProtection="1">
      <alignment horizontal="center" vertical="center" wrapText="1"/>
      <protection/>
    </xf>
    <xf numFmtId="0" fontId="13" fillId="36" borderId="19"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1" xfId="0" applyFill="1" applyBorder="1" applyAlignment="1">
      <alignment horizontal="center" vertical="center"/>
    </xf>
    <xf numFmtId="0" fontId="5" fillId="3" borderId="11" xfId="58" applyFont="1" applyFill="1" applyBorder="1" applyAlignment="1" applyProtection="1">
      <alignment horizontal="center" vertical="center" wrapText="1"/>
      <protection/>
    </xf>
    <xf numFmtId="9" fontId="5" fillId="3" borderId="11" xfId="59" applyNumberFormat="1" applyFont="1" applyFill="1" applyBorder="1" applyAlignment="1" applyProtection="1">
      <alignment horizontal="center" vertical="center" wrapText="1"/>
      <protection/>
    </xf>
    <xf numFmtId="0" fontId="5" fillId="3" borderId="11" xfId="54" applyFont="1" applyFill="1" applyBorder="1" applyAlignment="1" applyProtection="1">
      <alignment horizontal="center" vertical="center" wrapText="1"/>
      <protection/>
    </xf>
    <xf numFmtId="1" fontId="5" fillId="3" borderId="11" xfId="54" applyNumberFormat="1" applyFont="1" applyFill="1" applyBorder="1" applyAlignment="1" applyProtection="1">
      <alignment horizontal="center" vertical="center" wrapText="1"/>
      <protection/>
    </xf>
    <xf numFmtId="0" fontId="5" fillId="39" borderId="11" xfId="54" applyFont="1" applyFill="1" applyBorder="1" applyAlignment="1" applyProtection="1">
      <alignment horizontal="center" vertical="center" wrapText="1"/>
      <protection/>
    </xf>
    <xf numFmtId="1" fontId="5" fillId="39" borderId="11" xfId="54" applyNumberFormat="1"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0" fontId="5" fillId="39" borderId="11" xfId="58" applyFont="1" applyFill="1" applyBorder="1" applyAlignment="1" applyProtection="1">
      <alignment horizontal="center" vertical="center" wrapText="1"/>
      <protection/>
    </xf>
    <xf numFmtId="0" fontId="5" fillId="36" borderId="11" xfId="0"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5" fillId="36" borderId="11" xfId="54" applyFont="1" applyFill="1" applyBorder="1" applyAlignment="1" applyProtection="1">
      <alignment horizontal="center" vertical="center" wrapText="1"/>
      <protection/>
    </xf>
    <xf numFmtId="0" fontId="67" fillId="36" borderId="11" xfId="57" applyFont="1" applyFill="1" applyBorder="1" applyAlignment="1" applyProtection="1">
      <alignment horizontal="center" vertical="center"/>
      <protection/>
    </xf>
    <xf numFmtId="9" fontId="67" fillId="36" borderId="11" xfId="57" applyNumberFormat="1" applyFont="1" applyFill="1" applyBorder="1" applyAlignment="1" applyProtection="1">
      <alignment horizontal="center" vertical="center"/>
      <protection/>
    </xf>
    <xf numFmtId="0" fontId="67" fillId="36" borderId="11" xfId="57"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wrapText="1"/>
      <protection/>
    </xf>
    <xf numFmtId="14" fontId="67" fillId="36" borderId="22" xfId="57" applyNumberFormat="1" applyFont="1" applyFill="1" applyBorder="1" applyAlignment="1" applyProtection="1">
      <alignment horizontal="center" vertical="center"/>
      <protection/>
    </xf>
    <xf numFmtId="186" fontId="5" fillId="36" borderId="11" xfId="0" applyNumberFormat="1" applyFont="1" applyFill="1" applyBorder="1" applyAlignment="1" applyProtection="1">
      <alignment horizontal="center" vertical="center" wrapText="1"/>
      <protection/>
    </xf>
    <xf numFmtId="0" fontId="5" fillId="36" borderId="11" xfId="0" applyFont="1" applyFill="1" applyBorder="1" applyAlignment="1" applyProtection="1">
      <alignment horizontal="justify" vertical="center" wrapText="1"/>
      <protection/>
    </xf>
    <xf numFmtId="0" fontId="5" fillId="5" borderId="11" xfId="54" applyFont="1" applyFill="1" applyBorder="1" applyAlignment="1" applyProtection="1">
      <alignment horizontal="center" vertical="center" wrapText="1"/>
      <protection/>
    </xf>
    <xf numFmtId="0" fontId="67" fillId="5" borderId="11" xfId="57" applyFont="1" applyFill="1" applyBorder="1" applyAlignment="1" applyProtection="1">
      <alignment horizontal="center" vertical="center" wrapText="1"/>
      <protection/>
    </xf>
    <xf numFmtId="9" fontId="67" fillId="5" borderId="11" xfId="57" applyNumberFormat="1"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justify" vertical="center" wrapText="1"/>
      <protection/>
    </xf>
    <xf numFmtId="9" fontId="5" fillId="11" borderId="11" xfId="59" applyNumberFormat="1" applyFont="1" applyFill="1" applyBorder="1" applyAlignment="1" applyProtection="1">
      <alignment horizontal="center" vertical="center" wrapText="1"/>
      <protection/>
    </xf>
    <xf numFmtId="196" fontId="5" fillId="11" borderId="11" xfId="59" applyNumberFormat="1" applyFont="1" applyFill="1" applyBorder="1" applyAlignment="1" applyProtection="1">
      <alignment horizontal="center" vertical="center" wrapText="1"/>
      <protection/>
    </xf>
    <xf numFmtId="196" fontId="5" fillId="11" borderId="11" xfId="0" applyNumberFormat="1" applyFont="1" applyFill="1" applyBorder="1" applyAlignment="1" applyProtection="1">
      <alignment horizontal="center" vertical="center" wrapText="1"/>
      <protection/>
    </xf>
    <xf numFmtId="197" fontId="5" fillId="11" borderId="11" xfId="0" applyNumberFormat="1" applyFont="1" applyFill="1" applyBorder="1" applyAlignment="1" applyProtection="1">
      <alignment horizontal="center" vertical="center" wrapText="1"/>
      <protection/>
    </xf>
    <xf numFmtId="0" fontId="5" fillId="11" borderId="25" xfId="59"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196" fontId="5" fillId="33" borderId="11" xfId="0" applyNumberFormat="1" applyFont="1" applyFill="1" applyBorder="1" applyAlignment="1" applyProtection="1">
      <alignment horizontal="center" vertical="center" wrapText="1"/>
      <protection/>
    </xf>
    <xf numFmtId="9" fontId="5" fillId="33" borderId="11" xfId="59" applyNumberFormat="1" applyFont="1" applyFill="1" applyBorder="1" applyAlignment="1" applyProtection="1">
      <alignment horizontal="center" vertical="center" wrapText="1"/>
      <protection/>
    </xf>
    <xf numFmtId="197" fontId="5" fillId="33" borderId="11" xfId="0" applyNumberFormat="1" applyFont="1" applyFill="1" applyBorder="1" applyAlignment="1" applyProtection="1">
      <alignment horizontal="center" vertical="center" wrapText="1"/>
      <protection/>
    </xf>
    <xf numFmtId="0" fontId="13" fillId="39" borderId="11" xfId="58" applyFont="1" applyFill="1" applyBorder="1" applyAlignment="1" applyProtection="1">
      <alignment horizontal="center" vertical="center" wrapText="1"/>
      <protection/>
    </xf>
    <xf numFmtId="196" fontId="5" fillId="13" borderId="11" xfId="0" applyNumberFormat="1" applyFont="1" applyFill="1" applyBorder="1" applyAlignment="1" applyProtection="1">
      <alignment horizontal="center" vertical="center" wrapText="1"/>
      <protection/>
    </xf>
    <xf numFmtId="9" fontId="5" fillId="13" borderId="11" xfId="0" applyNumberFormat="1" applyFont="1" applyFill="1" applyBorder="1" applyAlignment="1" applyProtection="1">
      <alignment horizontal="center" vertical="center" wrapText="1"/>
      <protection/>
    </xf>
    <xf numFmtId="197" fontId="5" fillId="13" borderId="11" xfId="0" applyNumberFormat="1"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5" fillId="39" borderId="11" xfId="59" applyNumberFormat="1" applyFont="1" applyFill="1" applyBorder="1" applyAlignment="1" applyProtection="1">
      <alignment horizontal="center" vertical="center" wrapText="1"/>
      <protection/>
    </xf>
    <xf numFmtId="0" fontId="5" fillId="13" borderId="11" xfId="59"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0" fontId="5" fillId="11" borderId="11" xfId="54" applyFont="1" applyFill="1" applyBorder="1" applyAlignment="1" applyProtection="1">
      <alignment horizontal="center" vertical="center" wrapText="1"/>
      <protection/>
    </xf>
    <xf numFmtId="0" fontId="5" fillId="11" borderId="11" xfId="59"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20" fillId="12" borderId="11" xfId="54" applyFont="1" applyFill="1" applyBorder="1" applyAlignment="1" applyProtection="1">
      <alignment horizontal="center" vertical="center" wrapText="1"/>
      <protection locked="0"/>
    </xf>
    <xf numFmtId="0" fontId="20" fillId="12" borderId="11" xfId="54" applyFont="1" applyFill="1" applyBorder="1" applyAlignment="1" applyProtection="1">
      <alignment horizontal="center" vertical="center" wrapText="1"/>
      <protection/>
    </xf>
    <xf numFmtId="0" fontId="20" fillId="12" borderId="11" xfId="59" applyNumberFormat="1" applyFont="1" applyFill="1" applyBorder="1" applyAlignment="1" applyProtection="1">
      <alignment horizontal="center" vertical="center" wrapText="1"/>
      <protection/>
    </xf>
    <xf numFmtId="9" fontId="20" fillId="12" borderId="11" xfId="59" applyNumberFormat="1" applyFont="1" applyFill="1" applyBorder="1" applyAlignment="1" applyProtection="1">
      <alignment horizontal="center" vertical="center" wrapText="1"/>
      <protection/>
    </xf>
    <xf numFmtId="0" fontId="5"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59" applyNumberFormat="1"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wrapText="1"/>
      <protection/>
    </xf>
    <xf numFmtId="0" fontId="13" fillId="9" borderId="11" xfId="58"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197" fontId="5" fillId="13" borderId="11" xfId="59" applyNumberFormat="1" applyFont="1" applyFill="1" applyBorder="1" applyAlignment="1" applyProtection="1">
      <alignment horizontal="center" vertical="center" wrapText="1"/>
      <protection/>
    </xf>
    <xf numFmtId="196" fontId="5" fillId="13" borderId="11" xfId="59" applyNumberFormat="1" applyFont="1" applyFill="1" applyBorder="1" applyAlignment="1" applyProtection="1">
      <alignment horizontal="center" vertical="center" wrapText="1"/>
      <protection/>
    </xf>
    <xf numFmtId="14" fontId="5" fillId="13" borderId="11" xfId="58"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196" fontId="5" fillId="40" borderId="11" xfId="59" applyNumberFormat="1"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11" borderId="11"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67" fillId="39" borderId="11" xfId="57" applyFont="1" applyFill="1" applyBorder="1" applyAlignment="1" applyProtection="1">
      <alignment horizontal="center" vertical="center" wrapText="1"/>
      <protection/>
    </xf>
    <xf numFmtId="0" fontId="72" fillId="39" borderId="11" xfId="57" applyFont="1" applyFill="1" applyBorder="1" applyAlignment="1" applyProtection="1">
      <alignment horizontal="center" vertical="center" wrapText="1"/>
      <protection/>
    </xf>
    <xf numFmtId="14" fontId="5" fillId="40" borderId="11" xfId="58" applyNumberFormat="1" applyFont="1" applyFill="1" applyBorder="1" applyAlignment="1" applyProtection="1">
      <alignment horizontal="center" vertical="center" wrapText="1"/>
      <protection/>
    </xf>
    <xf numFmtId="14" fontId="10" fillId="9" borderId="11" xfId="58"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14" fontId="67" fillId="39" borderId="11" xfId="57"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wrapText="1"/>
      <protection/>
    </xf>
    <xf numFmtId="14" fontId="5" fillId="3" borderId="11" xfId="0" applyNumberFormat="1" applyFont="1" applyFill="1" applyBorder="1" applyAlignment="1" applyProtection="1">
      <alignment horizontal="center" vertical="center" wrapText="1"/>
      <protection/>
    </xf>
    <xf numFmtId="14" fontId="5" fillId="9" borderId="11" xfId="0" applyNumberFormat="1" applyFont="1" applyFill="1" applyBorder="1" applyAlignment="1" applyProtection="1">
      <alignment horizontal="center" vertical="center" wrapText="1"/>
      <protection/>
    </xf>
    <xf numFmtId="14" fontId="5" fillId="13" borderId="11" xfId="0" applyNumberFormat="1" applyFont="1" applyFill="1" applyBorder="1" applyAlignment="1" applyProtection="1">
      <alignment horizontal="center" vertical="center" wrapText="1"/>
      <protection/>
    </xf>
    <xf numFmtId="14" fontId="5" fillId="11"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14" fontId="5" fillId="33" borderId="11" xfId="0" applyNumberFormat="1" applyFont="1" applyFill="1" applyBorder="1" applyAlignment="1" applyProtection="1">
      <alignment horizontal="center" vertical="center" wrapText="1"/>
      <protection/>
    </xf>
    <xf numFmtId="186"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5" fillId="39" borderId="11" xfId="54" applyFont="1" applyFill="1" applyBorder="1" applyAlignment="1" applyProtection="1">
      <alignment horizontal="center" vertical="center" wrapText="1"/>
      <protection/>
    </xf>
    <xf numFmtId="9" fontId="5" fillId="39" borderId="11" xfId="54" applyNumberFormat="1" applyFont="1" applyFill="1" applyBorder="1" applyAlignment="1" applyProtection="1">
      <alignment horizontal="center" vertical="center" wrapText="1"/>
      <protection/>
    </xf>
    <xf numFmtId="0" fontId="67" fillId="39" borderId="11" xfId="57" applyFont="1" applyFill="1" applyBorder="1" applyAlignment="1" applyProtection="1">
      <alignment horizontal="center" vertical="center" wrapText="1"/>
      <protection/>
    </xf>
    <xf numFmtId="14" fontId="67" fillId="39" borderId="11" xfId="57" applyNumberFormat="1" applyFont="1" applyFill="1" applyBorder="1" applyAlignment="1" applyProtection="1">
      <alignment horizontal="center" vertical="center" wrapText="1"/>
      <protection/>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10" fillId="0" borderId="13" xfId="0" applyFont="1" applyBorder="1" applyAlignment="1">
      <alignment horizontal="center" wrapText="1"/>
    </xf>
    <xf numFmtId="0" fontId="73" fillId="0" borderId="13"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xf>
    <xf numFmtId="0" fontId="0" fillId="0" borderId="15" xfId="0"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0" fillId="0" borderId="17" xfId="0" applyBorder="1" applyAlignment="1">
      <alignment horizontal="center"/>
    </xf>
    <xf numFmtId="0" fontId="0" fillId="0" borderId="34" xfId="0" applyBorder="1" applyAlignment="1">
      <alignment horizontal="center"/>
    </xf>
    <xf numFmtId="0" fontId="3" fillId="33" borderId="10" xfId="0" applyFont="1" applyFill="1" applyBorder="1" applyAlignment="1">
      <alignment horizontal="center" vertical="center"/>
    </xf>
    <xf numFmtId="0" fontId="7" fillId="0" borderId="35" xfId="0" applyFont="1" applyBorder="1" applyAlignment="1" applyProtection="1">
      <alignment horizontal="center" wrapText="1"/>
      <protection/>
    </xf>
    <xf numFmtId="0" fontId="7" fillId="0" borderId="36" xfId="0" applyFont="1" applyBorder="1" applyAlignment="1" applyProtection="1">
      <alignment horizontal="center" wrapText="1"/>
      <protection/>
    </xf>
    <xf numFmtId="0" fontId="7" fillId="0" borderId="37" xfId="0" applyFont="1" applyBorder="1" applyAlignment="1" applyProtection="1">
      <alignment horizontal="center" wrapText="1"/>
      <protection/>
    </xf>
    <xf numFmtId="0" fontId="7" fillId="0" borderId="38" xfId="0" applyFont="1" applyBorder="1" applyAlignment="1" applyProtection="1">
      <alignment horizontal="center" wrapText="1"/>
      <protection/>
    </xf>
    <xf numFmtId="0" fontId="7" fillId="0" borderId="39" xfId="0" applyFont="1" applyBorder="1" applyAlignment="1" applyProtection="1">
      <alignment horizontal="center" wrapText="1"/>
      <protection/>
    </xf>
    <xf numFmtId="0" fontId="7" fillId="0" borderId="40" xfId="0" applyFont="1" applyBorder="1" applyAlignment="1" applyProtection="1">
      <alignment horizontal="center" wrapText="1"/>
      <protection/>
    </xf>
    <xf numFmtId="0" fontId="2" fillId="0" borderId="35"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9"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38"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44" xfId="0" applyFont="1" applyBorder="1" applyAlignment="1" applyProtection="1">
      <alignment horizontal="left" vertical="center" wrapText="1"/>
      <protection/>
    </xf>
    <xf numFmtId="0" fontId="2" fillId="0" borderId="43" xfId="0" applyFont="1" applyBorder="1" applyAlignment="1" applyProtection="1">
      <alignment horizontal="left" vertical="center" wrapText="1"/>
      <protection/>
    </xf>
    <xf numFmtId="0" fontId="5" fillId="0" borderId="33" xfId="0" applyFont="1" applyBorder="1" applyAlignment="1" applyProtection="1">
      <alignment horizontal="center" wrapText="1"/>
      <protection/>
    </xf>
    <xf numFmtId="0" fontId="66" fillId="0" borderId="13" xfId="0" applyFont="1" applyBorder="1" applyAlignment="1" applyProtection="1">
      <alignment horizontal="center" vertical="center"/>
      <protection/>
    </xf>
    <xf numFmtId="0" fontId="8" fillId="0" borderId="15" xfId="0" applyFont="1" applyBorder="1" applyAlignment="1" applyProtection="1">
      <alignment horizontal="center" wrapText="1"/>
      <protection/>
    </xf>
    <xf numFmtId="0" fontId="8" fillId="0" borderId="32"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3"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34"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5" fillId="3" borderId="14"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196" fontId="5" fillId="40" borderId="14" xfId="59" applyNumberFormat="1" applyFont="1" applyFill="1" applyBorder="1" applyAlignment="1" applyProtection="1">
      <alignment horizontal="center" vertical="center" wrapText="1"/>
      <protection/>
    </xf>
    <xf numFmtId="196" fontId="5" fillId="40" borderId="18" xfId="59" applyNumberFormat="1" applyFont="1" applyFill="1" applyBorder="1" applyAlignment="1" applyProtection="1">
      <alignment horizontal="center" vertical="center" wrapText="1"/>
      <protection/>
    </xf>
    <xf numFmtId="9" fontId="5" fillId="40" borderId="14" xfId="59" applyNumberFormat="1" applyFont="1" applyFill="1" applyBorder="1" applyAlignment="1" applyProtection="1">
      <alignment horizontal="center" vertical="center" wrapText="1"/>
      <protection/>
    </xf>
    <xf numFmtId="9" fontId="5" fillId="40" borderId="18" xfId="59" applyNumberFormat="1" applyFont="1" applyFill="1" applyBorder="1" applyAlignment="1" applyProtection="1">
      <alignment horizontal="center" vertical="center" wrapText="1"/>
      <protection/>
    </xf>
    <xf numFmtId="197" fontId="5" fillId="40" borderId="14" xfId="59" applyNumberFormat="1" applyFont="1" applyFill="1" applyBorder="1" applyAlignment="1" applyProtection="1">
      <alignment horizontal="center" vertical="center" wrapText="1"/>
      <protection/>
    </xf>
    <xf numFmtId="197" fontId="5" fillId="40" borderId="18" xfId="59" applyNumberFormat="1" applyFont="1" applyFill="1" applyBorder="1" applyAlignment="1" applyProtection="1">
      <alignment horizontal="center" vertical="center" wrapText="1"/>
      <protection/>
    </xf>
    <xf numFmtId="0" fontId="5" fillId="40" borderId="14"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0" fontId="67" fillId="33" borderId="14" xfId="57" applyFont="1" applyFill="1" applyBorder="1" applyAlignment="1" applyProtection="1">
      <alignment horizontal="center" vertical="center"/>
      <protection/>
    </xf>
    <xf numFmtId="0" fontId="67" fillId="33" borderId="18" xfId="57" applyFont="1" applyFill="1" applyBorder="1" applyAlignment="1" applyProtection="1">
      <alignment horizontal="center" vertical="center"/>
      <protection/>
    </xf>
    <xf numFmtId="14" fontId="67" fillId="33" borderId="14" xfId="57" applyNumberFormat="1" applyFont="1" applyFill="1" applyBorder="1" applyAlignment="1" applyProtection="1">
      <alignment horizontal="center" vertical="center"/>
      <protection/>
    </xf>
    <xf numFmtId="14" fontId="67" fillId="33" borderId="18" xfId="57" applyNumberFormat="1" applyFont="1" applyFill="1" applyBorder="1" applyAlignment="1" applyProtection="1">
      <alignment horizontal="center" vertical="center"/>
      <protection/>
    </xf>
    <xf numFmtId="14" fontId="5" fillId="33" borderId="14" xfId="0" applyNumberFormat="1" applyFont="1" applyFill="1" applyBorder="1" applyAlignment="1" applyProtection="1">
      <alignment horizontal="center" vertical="center" wrapText="1"/>
      <protection/>
    </xf>
    <xf numFmtId="14" fontId="5" fillId="33" borderId="18" xfId="0" applyNumberFormat="1"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9" borderId="14" xfId="0" applyFont="1" applyFill="1" applyBorder="1" applyAlignment="1" applyProtection="1">
      <alignment horizontal="center" vertical="center" wrapText="1"/>
      <protection/>
    </xf>
    <xf numFmtId="0" fontId="5" fillId="9" borderId="22"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0" fontId="8" fillId="0" borderId="13" xfId="0" applyFont="1" applyBorder="1" applyAlignment="1" applyProtection="1">
      <alignment horizontal="center"/>
      <protection/>
    </xf>
    <xf numFmtId="0" fontId="2" fillId="14" borderId="14" xfId="0" applyFont="1" applyFill="1" applyBorder="1" applyAlignment="1" applyProtection="1">
      <alignment horizontal="center" vertical="center" wrapText="1"/>
      <protection/>
    </xf>
    <xf numFmtId="0" fontId="21"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6" fillId="38" borderId="13" xfId="0" applyFont="1" applyFill="1" applyBorder="1" applyAlignment="1" applyProtection="1">
      <alignment horizontal="center" vertical="center"/>
      <protection/>
    </xf>
    <xf numFmtId="0" fontId="18" fillId="14" borderId="11" xfId="0" applyFont="1" applyFill="1" applyBorder="1" applyAlignment="1" applyProtection="1">
      <alignment horizontal="center" vertical="center"/>
      <protection/>
    </xf>
    <xf numFmtId="0" fontId="18" fillId="14" borderId="14" xfId="0" applyFont="1" applyFill="1" applyBorder="1" applyAlignment="1" applyProtection="1">
      <alignment horizontal="center" vertical="center"/>
      <protection/>
    </xf>
    <xf numFmtId="196" fontId="2" fillId="14" borderId="11" xfId="0" applyNumberFormat="1" applyFont="1" applyFill="1" applyBorder="1" applyAlignment="1" applyProtection="1">
      <alignment horizontal="center" vertical="center" wrapText="1"/>
      <protection/>
    </xf>
    <xf numFmtId="196" fontId="2" fillId="14" borderId="14" xfId="0" applyNumberFormat="1"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protection/>
    </xf>
    <xf numFmtId="9" fontId="2" fillId="14" borderId="11" xfId="0" applyNumberFormat="1" applyFont="1" applyFill="1" applyBorder="1" applyAlignment="1" applyProtection="1">
      <alignment horizontal="center" vertical="center" wrapText="1"/>
      <protection/>
    </xf>
    <xf numFmtId="9" fontId="2" fillId="14" borderId="14" xfId="0" applyNumberFormat="1" applyFont="1" applyFill="1" applyBorder="1" applyAlignment="1" applyProtection="1">
      <alignment horizontal="center" vertical="center" wrapText="1"/>
      <protection/>
    </xf>
    <xf numFmtId="0" fontId="5" fillId="40" borderId="14" xfId="58" applyFont="1" applyFill="1" applyBorder="1" applyAlignment="1" applyProtection="1">
      <alignment horizontal="center" vertical="center" wrapText="1"/>
      <protection/>
    </xf>
    <xf numFmtId="0" fontId="5" fillId="40" borderId="18" xfId="58" applyFont="1" applyFill="1" applyBorder="1" applyAlignment="1" applyProtection="1">
      <alignment horizontal="center" vertical="center" wrapText="1"/>
      <protection/>
    </xf>
    <xf numFmtId="0" fontId="10" fillId="40" borderId="14" xfId="0" applyFont="1" applyFill="1" applyBorder="1" applyAlignment="1" applyProtection="1">
      <alignment horizontal="center" vertical="center" wrapText="1"/>
      <protection/>
    </xf>
    <xf numFmtId="0" fontId="10" fillId="40" borderId="18" xfId="0" applyFont="1" applyFill="1" applyBorder="1" applyAlignment="1" applyProtection="1">
      <alignment horizontal="center" vertical="center" wrapText="1"/>
      <protection/>
    </xf>
    <xf numFmtId="14" fontId="67" fillId="40" borderId="14" xfId="57" applyNumberFormat="1" applyFont="1" applyFill="1" applyBorder="1" applyAlignment="1" applyProtection="1">
      <alignment horizontal="center" vertical="center" wrapText="1"/>
      <protection/>
    </xf>
    <xf numFmtId="14" fontId="67" fillId="40" borderId="18" xfId="57" applyNumberFormat="1" applyFont="1" applyFill="1" applyBorder="1" applyAlignment="1" applyProtection="1">
      <alignment horizontal="center" vertical="center"/>
      <protection/>
    </xf>
    <xf numFmtId="0" fontId="17" fillId="38" borderId="13" xfId="0" applyFont="1" applyFill="1" applyBorder="1" applyAlignment="1" applyProtection="1">
      <alignment horizontal="center" vertical="center"/>
      <protection/>
    </xf>
    <xf numFmtId="0" fontId="67" fillId="3" borderId="14" xfId="57" applyFont="1" applyFill="1" applyBorder="1" applyAlignment="1" applyProtection="1">
      <alignment horizontal="center" vertical="center"/>
      <protection/>
    </xf>
    <xf numFmtId="0" fontId="67" fillId="3" borderId="18" xfId="57" applyFont="1" applyFill="1" applyBorder="1" applyAlignment="1" applyProtection="1">
      <alignment horizontal="center" vertical="center"/>
      <protection/>
    </xf>
    <xf numFmtId="14" fontId="67" fillId="3" borderId="14" xfId="57" applyNumberFormat="1" applyFont="1" applyFill="1" applyBorder="1" applyAlignment="1" applyProtection="1">
      <alignment horizontal="center" vertical="center"/>
      <protection/>
    </xf>
    <xf numFmtId="14" fontId="67" fillId="3" borderId="18" xfId="57" applyNumberFormat="1"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13" fillId="3" borderId="14" xfId="0" applyFont="1" applyFill="1" applyBorder="1" applyAlignment="1" applyProtection="1">
      <alignment horizontal="center" vertical="center" wrapText="1"/>
      <protection/>
    </xf>
    <xf numFmtId="0" fontId="13" fillId="3" borderId="18" xfId="0" applyFont="1" applyFill="1" applyBorder="1" applyAlignment="1" applyProtection="1">
      <alignment horizontal="center" vertical="center" wrapText="1"/>
      <protection/>
    </xf>
    <xf numFmtId="14" fontId="5" fillId="40" borderId="14" xfId="0" applyNumberFormat="1" applyFont="1" applyFill="1" applyBorder="1" applyAlignment="1" applyProtection="1">
      <alignment horizontal="center" vertical="center" wrapText="1"/>
      <protection/>
    </xf>
    <xf numFmtId="14" fontId="5" fillId="40" borderId="18" xfId="0" applyNumberFormat="1" applyFont="1" applyFill="1" applyBorder="1" applyAlignment="1" applyProtection="1">
      <alignment horizontal="center" vertical="center" wrapText="1"/>
      <protection/>
    </xf>
    <xf numFmtId="0" fontId="67" fillId="9" borderId="14" xfId="57" applyFont="1" applyFill="1" applyBorder="1" applyAlignment="1" applyProtection="1">
      <alignment horizontal="center" vertical="center"/>
      <protection/>
    </xf>
    <xf numFmtId="0" fontId="67" fillId="9" borderId="22" xfId="57" applyFont="1" applyFill="1" applyBorder="1" applyAlignment="1" applyProtection="1">
      <alignment horizontal="center" vertical="center"/>
      <protection/>
    </xf>
    <xf numFmtId="0" fontId="67" fillId="9" borderId="18" xfId="57" applyFont="1" applyFill="1" applyBorder="1" applyAlignment="1" applyProtection="1">
      <alignment horizontal="center" vertical="center"/>
      <protection/>
    </xf>
    <xf numFmtId="14" fontId="67" fillId="9" borderId="14" xfId="57" applyNumberFormat="1" applyFont="1" applyFill="1" applyBorder="1" applyAlignment="1" applyProtection="1">
      <alignment horizontal="center" vertical="center"/>
      <protection/>
    </xf>
    <xf numFmtId="14" fontId="67" fillId="9" borderId="22" xfId="57" applyNumberFormat="1" applyFont="1" applyFill="1" applyBorder="1" applyAlignment="1" applyProtection="1">
      <alignment horizontal="center" vertical="center"/>
      <protection/>
    </xf>
    <xf numFmtId="14" fontId="67" fillId="9" borderId="18" xfId="57" applyNumberFormat="1" applyFont="1" applyFill="1" applyBorder="1" applyAlignment="1" applyProtection="1">
      <alignment horizontal="center" vertical="center"/>
      <protection/>
    </xf>
    <xf numFmtId="14" fontId="5" fillId="9" borderId="14" xfId="0" applyNumberFormat="1" applyFont="1" applyFill="1" applyBorder="1" applyAlignment="1" applyProtection="1">
      <alignment horizontal="center" vertical="center" wrapText="1"/>
      <protection/>
    </xf>
    <xf numFmtId="14" fontId="5" fillId="9" borderId="22"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0" fontId="67" fillId="40" borderId="14" xfId="57" applyFont="1" applyFill="1" applyBorder="1" applyAlignment="1" applyProtection="1">
      <alignment horizontal="center" vertical="center"/>
      <protection/>
    </xf>
    <xf numFmtId="0" fontId="67" fillId="40" borderId="18" xfId="57" applyFont="1" applyFill="1" applyBorder="1" applyAlignment="1" applyProtection="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53">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419100</xdr:colOff>
      <xdr:row>0</xdr:row>
      <xdr:rowOff>200025</xdr:rowOff>
    </xdr:from>
    <xdr:to>
      <xdr:col>21</xdr:col>
      <xdr:colOff>981075</xdr:colOff>
      <xdr:row>3</xdr:row>
      <xdr:rowOff>0</xdr:rowOff>
    </xdr:to>
    <xdr:pic>
      <xdr:nvPicPr>
        <xdr:cNvPr id="2" name="Imagen 8"/>
        <xdr:cNvPicPr preferRelativeResize="1">
          <a:picLocks noChangeAspect="1"/>
        </xdr:cNvPicPr>
      </xdr:nvPicPr>
      <xdr:blipFill>
        <a:blip r:embed="rId2"/>
        <a:stretch>
          <a:fillRect/>
        </a:stretch>
      </xdr:blipFill>
      <xdr:spPr>
        <a:xfrm>
          <a:off x="43614975" y="2000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0" sqref="D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498" t="s">
        <v>2</v>
      </c>
      <c r="B1" s="499" t="s">
        <v>0</v>
      </c>
      <c r="C1" s="499"/>
      <c r="D1" s="499"/>
      <c r="E1" s="504"/>
      <c r="F1" s="505"/>
    </row>
    <row r="2" spans="1:6" ht="24" customHeight="1" thickBot="1" thickTop="1">
      <c r="A2" s="498"/>
      <c r="B2" s="499"/>
      <c r="C2" s="499"/>
      <c r="D2" s="499"/>
      <c r="E2" s="506"/>
      <c r="F2" s="507"/>
    </row>
    <row r="3" spans="1:6" ht="28.5" customHeight="1" thickBot="1" thickTop="1">
      <c r="A3" s="498"/>
      <c r="B3" s="500" t="s">
        <v>1</v>
      </c>
      <c r="C3" s="501"/>
      <c r="D3" s="502"/>
      <c r="E3" s="508"/>
      <c r="F3" s="509"/>
    </row>
    <row r="4" spans="1:6" ht="14.25" thickBot="1" thickTop="1">
      <c r="A4" s="11" t="s">
        <v>3</v>
      </c>
      <c r="B4" s="76" t="s">
        <v>4</v>
      </c>
      <c r="C4" s="503" t="s">
        <v>5</v>
      </c>
      <c r="D4" s="503"/>
      <c r="E4" s="503"/>
      <c r="F4" s="11" t="s">
        <v>6</v>
      </c>
    </row>
    <row r="5" ht="14.25" thickBot="1" thickTop="1"/>
    <row r="6" spans="1:6" ht="24" customHeight="1" thickBot="1" thickTop="1">
      <c r="A6" s="510" t="s">
        <v>7</v>
      </c>
      <c r="B6" s="510" t="s">
        <v>8</v>
      </c>
      <c r="C6" s="510"/>
      <c r="D6" s="510"/>
      <c r="E6" s="510"/>
      <c r="F6" s="510"/>
    </row>
    <row r="7" spans="1:6" ht="29.25" customHeight="1" thickBot="1" thickTop="1">
      <c r="A7" s="510"/>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495" t="s">
        <v>275</v>
      </c>
      <c r="B13" s="496"/>
      <c r="C13" s="496"/>
      <c r="D13" s="496"/>
      <c r="E13" s="496"/>
      <c r="F13" s="497"/>
    </row>
    <row r="14" spans="1:6" ht="14.25" thickBot="1" thickTop="1">
      <c r="A14" s="495" t="s">
        <v>195</v>
      </c>
      <c r="B14" s="496"/>
      <c r="C14" s="496"/>
      <c r="D14" s="496"/>
      <c r="E14" s="496"/>
      <c r="F14" s="497"/>
    </row>
    <row r="15" spans="1:6" ht="14.25" thickBot="1" thickTop="1">
      <c r="A15" s="495" t="s">
        <v>276</v>
      </c>
      <c r="B15" s="496"/>
      <c r="C15" s="496"/>
      <c r="D15" s="496"/>
      <c r="E15" s="496"/>
      <c r="F15" s="497"/>
    </row>
    <row r="16" spans="1:6" ht="14.25" thickBot="1" thickTop="1">
      <c r="A16" s="495" t="s">
        <v>277</v>
      </c>
      <c r="B16" s="496"/>
      <c r="C16" s="496"/>
      <c r="D16" s="496"/>
      <c r="E16" s="496"/>
      <c r="F16" s="497"/>
    </row>
    <row r="17" ht="13.5" thickTop="1"/>
  </sheetData>
  <sheetProtection/>
  <mergeCells count="11">
    <mergeCell ref="B6:F6"/>
    <mergeCell ref="A13:F13"/>
    <mergeCell ref="A14:F14"/>
    <mergeCell ref="A15:F15"/>
    <mergeCell ref="A16:F16"/>
    <mergeCell ref="A1:A3"/>
    <mergeCell ref="B1:D2"/>
    <mergeCell ref="B3:D3"/>
    <mergeCell ref="C4:E4"/>
    <mergeCell ref="E1:F3"/>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80"/>
  <sheetViews>
    <sheetView zoomScale="90" zoomScaleNormal="90" zoomScalePageLayoutView="0" workbookViewId="0" topLeftCell="A1">
      <pane ySplit="6" topLeftCell="A72" activePane="bottomLeft" state="frozen"/>
      <selection pane="topLeft" activeCell="A1" sqref="A1"/>
      <selection pane="bottomLeft" activeCell="A73" sqref="A73"/>
    </sheetView>
  </sheetViews>
  <sheetFormatPr defaultColWidth="11.421875" defaultRowHeight="12.75"/>
  <cols>
    <col min="1" max="1" width="48.00390625" style="17"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232" customWidth="1"/>
    <col min="9" max="80" width="11.421875" style="233" customWidth="1"/>
    <col min="81" max="16384" width="11.421875" style="7" customWidth="1"/>
  </cols>
  <sheetData>
    <row r="1" spans="1:7" ht="42.75" customHeight="1" thickBot="1">
      <c r="A1" s="527" t="s">
        <v>198</v>
      </c>
      <c r="B1" s="528"/>
      <c r="C1" s="525" t="s">
        <v>0</v>
      </c>
      <c r="D1" s="526"/>
      <c r="E1" s="526"/>
      <c r="F1" s="511"/>
      <c r="G1" s="512"/>
    </row>
    <row r="2" spans="1:7" ht="28.5" customHeight="1">
      <c r="A2" s="529"/>
      <c r="B2" s="528"/>
      <c r="C2" s="517" t="s">
        <v>23</v>
      </c>
      <c r="D2" s="518"/>
      <c r="E2" s="519"/>
      <c r="F2" s="513"/>
      <c r="G2" s="514"/>
    </row>
    <row r="3" spans="1:7" ht="28.5" customHeight="1" thickBot="1">
      <c r="A3" s="529"/>
      <c r="B3" s="528"/>
      <c r="C3" s="520"/>
      <c r="D3" s="521"/>
      <c r="E3" s="522"/>
      <c r="F3" s="515"/>
      <c r="G3" s="516"/>
    </row>
    <row r="4" spans="1:7" ht="26.25" customHeight="1" thickBot="1">
      <c r="A4" s="529"/>
      <c r="B4" s="528"/>
      <c r="C4" s="523" t="s">
        <v>24</v>
      </c>
      <c r="D4" s="524"/>
      <c r="E4" s="9" t="s">
        <v>25</v>
      </c>
      <c r="F4" s="523" t="s">
        <v>6</v>
      </c>
      <c r="G4" s="524"/>
    </row>
    <row r="5" ht="10.5" customHeight="1" thickBot="1"/>
    <row r="6" spans="1:9" ht="39" customHeight="1" thickBot="1" thickTop="1">
      <c r="A6" s="15" t="s">
        <v>196</v>
      </c>
      <c r="B6" s="8" t="s">
        <v>26</v>
      </c>
      <c r="C6" s="8" t="s">
        <v>27</v>
      </c>
      <c r="D6" s="8" t="s">
        <v>28</v>
      </c>
      <c r="E6" s="8" t="s">
        <v>29</v>
      </c>
      <c r="F6" s="8" t="s">
        <v>30</v>
      </c>
      <c r="G6" s="8" t="s">
        <v>31</v>
      </c>
      <c r="H6" s="234"/>
      <c r="I6" s="21"/>
    </row>
    <row r="7" spans="1:80" s="94" customFormat="1" ht="76.5" customHeight="1" hidden="1" thickBot="1" thickTop="1">
      <c r="A7" s="92" t="s">
        <v>100</v>
      </c>
      <c r="B7" s="92" t="s">
        <v>70</v>
      </c>
      <c r="C7" s="93" t="s">
        <v>69</v>
      </c>
      <c r="D7" s="93" t="s">
        <v>126</v>
      </c>
      <c r="E7" s="93" t="s">
        <v>181</v>
      </c>
      <c r="F7" s="93" t="s">
        <v>182</v>
      </c>
      <c r="G7" s="93" t="s">
        <v>183</v>
      </c>
      <c r="H7" s="232"/>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row>
    <row r="8" spans="1:80" s="94" customFormat="1" ht="90" customHeight="1" thickBot="1" thickTop="1">
      <c r="A8" s="92" t="s">
        <v>112</v>
      </c>
      <c r="B8" s="92" t="s">
        <v>70</v>
      </c>
      <c r="C8" s="93" t="s">
        <v>69</v>
      </c>
      <c r="D8" s="93" t="s">
        <v>114</v>
      </c>
      <c r="E8" s="93" t="s">
        <v>184</v>
      </c>
      <c r="F8" s="93" t="s">
        <v>115</v>
      </c>
      <c r="G8" s="93" t="s">
        <v>116</v>
      </c>
      <c r="H8" s="232"/>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row>
    <row r="9" spans="1:80" s="94" customFormat="1" ht="94.5" customHeight="1" thickBot="1" thickTop="1">
      <c r="A9" s="92" t="s">
        <v>132</v>
      </c>
      <c r="B9" s="92" t="s">
        <v>70</v>
      </c>
      <c r="C9" s="93" t="s">
        <v>69</v>
      </c>
      <c r="D9" s="93" t="s">
        <v>141</v>
      </c>
      <c r="E9" s="93" t="s">
        <v>185</v>
      </c>
      <c r="F9" s="93" t="s">
        <v>142</v>
      </c>
      <c r="G9" s="93" t="s">
        <v>143</v>
      </c>
      <c r="H9" s="232"/>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row>
    <row r="10" spans="1:80" s="94" customFormat="1" ht="96.75" customHeight="1" thickBot="1" thickTop="1">
      <c r="A10" s="92" t="s">
        <v>133</v>
      </c>
      <c r="B10" s="92" t="s">
        <v>70</v>
      </c>
      <c r="C10" s="93" t="s">
        <v>69</v>
      </c>
      <c r="D10" s="93" t="s">
        <v>146</v>
      </c>
      <c r="E10" s="93" t="s">
        <v>186</v>
      </c>
      <c r="F10" s="93" t="s">
        <v>147</v>
      </c>
      <c r="G10" s="93" t="s">
        <v>148</v>
      </c>
      <c r="H10" s="232"/>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row>
    <row r="11" spans="1:80" s="94" customFormat="1" ht="66" customHeight="1" thickBot="1" thickTop="1">
      <c r="A11" s="92" t="s">
        <v>271</v>
      </c>
      <c r="B11" s="92" t="s">
        <v>70</v>
      </c>
      <c r="C11" s="93" t="s">
        <v>69</v>
      </c>
      <c r="D11" s="93" t="s">
        <v>279</v>
      </c>
      <c r="E11" s="98" t="s">
        <v>272</v>
      </c>
      <c r="F11" s="98" t="s">
        <v>278</v>
      </c>
      <c r="G11" s="93" t="s">
        <v>232</v>
      </c>
      <c r="H11" s="232"/>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row>
    <row r="12" spans="1:80" s="94" customFormat="1" ht="64.5" customHeight="1" thickBot="1" thickTop="1">
      <c r="A12" s="92" t="s">
        <v>273</v>
      </c>
      <c r="B12" s="92" t="s">
        <v>70</v>
      </c>
      <c r="C12" s="93" t="s">
        <v>69</v>
      </c>
      <c r="D12" s="93" t="s">
        <v>283</v>
      </c>
      <c r="E12" s="98" t="s">
        <v>274</v>
      </c>
      <c r="F12" s="93" t="s">
        <v>278</v>
      </c>
      <c r="G12" s="93" t="s">
        <v>282</v>
      </c>
      <c r="H12" s="232"/>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row>
    <row r="13" spans="1:80" s="102" customFormat="1" ht="93" customHeight="1" thickBot="1" thickTop="1">
      <c r="A13" s="92" t="s">
        <v>317</v>
      </c>
      <c r="B13" s="99" t="s">
        <v>70</v>
      </c>
      <c r="C13" s="100" t="s">
        <v>69</v>
      </c>
      <c r="D13" s="100" t="s">
        <v>327</v>
      </c>
      <c r="E13" s="101" t="s">
        <v>318</v>
      </c>
      <c r="F13" s="100" t="s">
        <v>326</v>
      </c>
      <c r="G13" s="100" t="s">
        <v>328</v>
      </c>
      <c r="H13" s="235"/>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1:80" s="102" customFormat="1" ht="136.5" customHeight="1" thickBot="1" thickTop="1">
      <c r="A14" s="92" t="s">
        <v>409</v>
      </c>
      <c r="B14" s="99" t="s">
        <v>70</v>
      </c>
      <c r="C14" s="100" t="s">
        <v>69</v>
      </c>
      <c r="D14" s="100" t="s">
        <v>490</v>
      </c>
      <c r="E14" s="101" t="s">
        <v>410</v>
      </c>
      <c r="F14" s="100" t="s">
        <v>491</v>
      </c>
      <c r="G14" s="100" t="s">
        <v>492</v>
      </c>
      <c r="H14" s="235"/>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row>
    <row r="15" spans="1:80" s="38" customFormat="1" ht="74.25" customHeight="1" thickBot="1" thickTop="1">
      <c r="A15" s="112" t="s">
        <v>101</v>
      </c>
      <c r="B15" s="112" t="s">
        <v>72</v>
      </c>
      <c r="C15" s="113" t="s">
        <v>71</v>
      </c>
      <c r="D15" s="113" t="s">
        <v>127</v>
      </c>
      <c r="E15" s="114" t="s">
        <v>106</v>
      </c>
      <c r="F15" s="112" t="s">
        <v>108</v>
      </c>
      <c r="G15" s="112" t="s">
        <v>109</v>
      </c>
      <c r="H15" s="232"/>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row>
    <row r="16" spans="1:80" s="38" customFormat="1" ht="59.25" customHeight="1" thickBot="1" thickTop="1">
      <c r="A16" s="112" t="s">
        <v>107</v>
      </c>
      <c r="B16" s="112" t="s">
        <v>72</v>
      </c>
      <c r="C16" s="113" t="s">
        <v>71</v>
      </c>
      <c r="D16" s="113" t="s">
        <v>127</v>
      </c>
      <c r="E16" s="115" t="s">
        <v>106</v>
      </c>
      <c r="F16" s="112" t="s">
        <v>108</v>
      </c>
      <c r="G16" s="112" t="s">
        <v>109</v>
      </c>
      <c r="H16" s="232"/>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row>
    <row r="17" spans="1:80" s="38" customFormat="1" ht="66.75" customHeight="1" thickBot="1" thickTop="1">
      <c r="A17" s="112" t="s">
        <v>316</v>
      </c>
      <c r="B17" s="112" t="s">
        <v>72</v>
      </c>
      <c r="C17" s="113" t="s">
        <v>71</v>
      </c>
      <c r="D17" s="113" t="s">
        <v>128</v>
      </c>
      <c r="E17" s="265" t="s">
        <v>187</v>
      </c>
      <c r="F17" s="112" t="s">
        <v>122</v>
      </c>
      <c r="G17" s="112" t="s">
        <v>121</v>
      </c>
      <c r="H17" s="232"/>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row>
    <row r="18" spans="1:80" s="38" customFormat="1" ht="65.25" customHeight="1" thickBot="1" thickTop="1">
      <c r="A18" s="112" t="s">
        <v>230</v>
      </c>
      <c r="B18" s="112" t="s">
        <v>72</v>
      </c>
      <c r="C18" s="113" t="s">
        <v>71</v>
      </c>
      <c r="D18" s="113" t="s">
        <v>240</v>
      </c>
      <c r="E18" s="122" t="s">
        <v>231</v>
      </c>
      <c r="F18" s="112" t="s">
        <v>238</v>
      </c>
      <c r="G18" s="112" t="s">
        <v>239</v>
      </c>
      <c r="H18" s="232"/>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row>
    <row r="19" spans="1:80" s="38" customFormat="1" ht="81.75" customHeight="1" thickBot="1" thickTop="1">
      <c r="A19" s="112" t="s">
        <v>289</v>
      </c>
      <c r="B19" s="112" t="s">
        <v>72</v>
      </c>
      <c r="C19" s="113" t="s">
        <v>71</v>
      </c>
      <c r="D19" s="113" t="s">
        <v>296</v>
      </c>
      <c r="E19" s="122" t="s">
        <v>290</v>
      </c>
      <c r="F19" s="112" t="s">
        <v>295</v>
      </c>
      <c r="G19" s="112" t="s">
        <v>297</v>
      </c>
      <c r="H19" s="232"/>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row>
    <row r="20" spans="1:80" s="38" customFormat="1" ht="82.5" customHeight="1" thickBot="1" thickTop="1">
      <c r="A20" s="112" t="s">
        <v>291</v>
      </c>
      <c r="B20" s="112" t="s">
        <v>72</v>
      </c>
      <c r="C20" s="113" t="s">
        <v>71</v>
      </c>
      <c r="D20" s="113" t="s">
        <v>300</v>
      </c>
      <c r="E20" s="122" t="s">
        <v>292</v>
      </c>
      <c r="F20" s="112" t="s">
        <v>301</v>
      </c>
      <c r="G20" s="112" t="s">
        <v>302</v>
      </c>
      <c r="H20" s="232"/>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row>
    <row r="21" spans="1:80" s="38" customFormat="1" ht="82.5" customHeight="1" thickBot="1" thickTop="1">
      <c r="A21" s="112" t="s">
        <v>293</v>
      </c>
      <c r="B21" s="112" t="s">
        <v>72</v>
      </c>
      <c r="C21" s="113" t="s">
        <v>71</v>
      </c>
      <c r="D21" s="113" t="s">
        <v>305</v>
      </c>
      <c r="E21" s="122" t="s">
        <v>294</v>
      </c>
      <c r="F21" s="112" t="s">
        <v>303</v>
      </c>
      <c r="G21" s="112" t="s">
        <v>304</v>
      </c>
      <c r="H21" s="232"/>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row>
    <row r="22" spans="1:80" s="38" customFormat="1" ht="60.75" customHeight="1" thickBot="1" thickTop="1">
      <c r="A22" s="112" t="s">
        <v>429</v>
      </c>
      <c r="B22" s="112" t="s">
        <v>72</v>
      </c>
      <c r="C22" s="113" t="s">
        <v>71</v>
      </c>
      <c r="D22" s="113" t="s">
        <v>437</v>
      </c>
      <c r="E22" s="122" t="s">
        <v>430</v>
      </c>
      <c r="F22" s="112" t="s">
        <v>436</v>
      </c>
      <c r="G22" s="112" t="s">
        <v>438</v>
      </c>
      <c r="H22" s="232"/>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row>
    <row r="23" spans="1:80" s="38" customFormat="1" ht="50.25" customHeight="1" thickBot="1" thickTop="1">
      <c r="A23" s="112" t="s">
        <v>431</v>
      </c>
      <c r="B23" s="112" t="s">
        <v>72</v>
      </c>
      <c r="C23" s="113" t="s">
        <v>71</v>
      </c>
      <c r="D23" s="113" t="s">
        <v>443</v>
      </c>
      <c r="E23" s="122" t="s">
        <v>432</v>
      </c>
      <c r="F23" s="112" t="s">
        <v>442</v>
      </c>
      <c r="G23" s="112" t="s">
        <v>444</v>
      </c>
      <c r="H23" s="232"/>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row>
    <row r="24" spans="1:80" s="38" customFormat="1" ht="44.25" customHeight="1" thickBot="1" thickTop="1">
      <c r="A24" s="112" t="s">
        <v>433</v>
      </c>
      <c r="B24" s="112" t="s">
        <v>72</v>
      </c>
      <c r="C24" s="113" t="s">
        <v>71</v>
      </c>
      <c r="D24" s="113" t="s">
        <v>447</v>
      </c>
      <c r="E24" s="122" t="s">
        <v>434</v>
      </c>
      <c r="F24" s="112" t="s">
        <v>446</v>
      </c>
      <c r="G24" s="112" t="s">
        <v>448</v>
      </c>
      <c r="H24" s="232"/>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row>
    <row r="25" spans="1:80" s="38" customFormat="1" ht="52.5" customHeight="1" thickBot="1" thickTop="1">
      <c r="A25" s="112" t="s">
        <v>428</v>
      </c>
      <c r="B25" s="112" t="s">
        <v>72</v>
      </c>
      <c r="C25" s="113" t="s">
        <v>71</v>
      </c>
      <c r="D25" s="113" t="s">
        <v>451</v>
      </c>
      <c r="E25" s="122" t="s">
        <v>435</v>
      </c>
      <c r="F25" s="112" t="s">
        <v>450</v>
      </c>
      <c r="G25" s="112" t="s">
        <v>452</v>
      </c>
      <c r="H25" s="232"/>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row>
    <row r="26" spans="1:80" s="38" customFormat="1" ht="70.5" customHeight="1" thickBot="1" thickTop="1">
      <c r="A26" s="112" t="s">
        <v>541</v>
      </c>
      <c r="B26" s="112" t="s">
        <v>72</v>
      </c>
      <c r="C26" s="113" t="s">
        <v>71</v>
      </c>
      <c r="D26" s="113" t="s">
        <v>544</v>
      </c>
      <c r="E26" s="122" t="s">
        <v>540</v>
      </c>
      <c r="F26" s="112" t="s">
        <v>542</v>
      </c>
      <c r="G26" s="112" t="s">
        <v>543</v>
      </c>
      <c r="H26" s="232"/>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row>
    <row r="27" spans="1:80" s="38" customFormat="1" ht="91.5" customHeight="1" thickBot="1" thickTop="1">
      <c r="A27" s="112" t="s">
        <v>556</v>
      </c>
      <c r="B27" s="112" t="s">
        <v>72</v>
      </c>
      <c r="C27" s="113" t="s">
        <v>71</v>
      </c>
      <c r="D27" s="335" t="s">
        <v>602</v>
      </c>
      <c r="E27" s="122" t="s">
        <v>557</v>
      </c>
      <c r="F27" s="337" t="s">
        <v>603</v>
      </c>
      <c r="G27" s="337" t="s">
        <v>604</v>
      </c>
      <c r="H27" s="232"/>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row>
    <row r="28" spans="1:80" s="119" customFormat="1" ht="49.5" customHeight="1" thickBot="1" thickTop="1">
      <c r="A28" s="127" t="s">
        <v>102</v>
      </c>
      <c r="B28" s="127" t="s">
        <v>73</v>
      </c>
      <c r="C28" s="128" t="s">
        <v>74</v>
      </c>
      <c r="D28" s="128" t="s">
        <v>75</v>
      </c>
      <c r="E28" s="128" t="s">
        <v>188</v>
      </c>
      <c r="F28" s="128" t="s">
        <v>77</v>
      </c>
      <c r="G28" s="128" t="s">
        <v>78</v>
      </c>
      <c r="H28" s="232"/>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row>
    <row r="29" spans="1:80" s="119" customFormat="1" ht="82.5" customHeight="1" thickBot="1" thickTop="1">
      <c r="A29" s="127" t="s">
        <v>166</v>
      </c>
      <c r="B29" s="127" t="s">
        <v>73</v>
      </c>
      <c r="C29" s="128" t="s">
        <v>74</v>
      </c>
      <c r="D29" s="128" t="s">
        <v>76</v>
      </c>
      <c r="E29" s="128" t="s">
        <v>79</v>
      </c>
      <c r="F29" s="128" t="s">
        <v>80</v>
      </c>
      <c r="G29" s="128" t="s">
        <v>81</v>
      </c>
      <c r="H29" s="232"/>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row>
    <row r="30" spans="1:80" s="119" customFormat="1" ht="59.25" customHeight="1" thickBot="1" thickTop="1">
      <c r="A30" s="127" t="s">
        <v>134</v>
      </c>
      <c r="B30" s="127" t="s">
        <v>73</v>
      </c>
      <c r="C30" s="128" t="s">
        <v>74</v>
      </c>
      <c r="D30" s="128" t="s">
        <v>128</v>
      </c>
      <c r="E30" s="128" t="s">
        <v>190</v>
      </c>
      <c r="F30" s="127" t="s">
        <v>122</v>
      </c>
      <c r="G30" s="127" t="s">
        <v>121</v>
      </c>
      <c r="H30" s="232"/>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row>
    <row r="31" spans="1:80" s="119" customFormat="1" ht="58.5" customHeight="1" thickBot="1" thickTop="1">
      <c r="A31" s="127" t="s">
        <v>243</v>
      </c>
      <c r="B31" s="127" t="s">
        <v>73</v>
      </c>
      <c r="C31" s="128" t="s">
        <v>74</v>
      </c>
      <c r="D31" s="128" t="s">
        <v>267</v>
      </c>
      <c r="E31" s="197" t="s">
        <v>244</v>
      </c>
      <c r="F31" s="128" t="s">
        <v>266</v>
      </c>
      <c r="G31" s="128" t="s">
        <v>268</v>
      </c>
      <c r="H31" s="232"/>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row>
    <row r="32" spans="1:80" s="119" customFormat="1" ht="74.25" customHeight="1" thickBot="1" thickTop="1">
      <c r="A32" s="127" t="s">
        <v>382</v>
      </c>
      <c r="B32" s="127" t="s">
        <v>73</v>
      </c>
      <c r="C32" s="128" t="s">
        <v>74</v>
      </c>
      <c r="D32" s="128" t="s">
        <v>388</v>
      </c>
      <c r="E32" s="196" t="s">
        <v>384</v>
      </c>
      <c r="F32" s="128" t="s">
        <v>389</v>
      </c>
      <c r="G32" s="128" t="s">
        <v>390</v>
      </c>
      <c r="H32" s="232"/>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row>
    <row r="33" spans="1:80" s="119" customFormat="1" ht="74.25" customHeight="1" thickBot="1" thickTop="1">
      <c r="A33" s="127" t="s">
        <v>383</v>
      </c>
      <c r="B33" s="127" t="s">
        <v>73</v>
      </c>
      <c r="C33" s="128" t="s">
        <v>74</v>
      </c>
      <c r="D33" s="128" t="s">
        <v>485</v>
      </c>
      <c r="E33" s="196" t="s">
        <v>385</v>
      </c>
      <c r="F33" s="128" t="s">
        <v>486</v>
      </c>
      <c r="G33" s="128" t="s">
        <v>487</v>
      </c>
      <c r="H33" s="232"/>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row>
    <row r="34" spans="1:80" s="143" customFormat="1" ht="50.25" customHeight="1" thickBot="1" thickTop="1">
      <c r="A34" s="120" t="s">
        <v>245</v>
      </c>
      <c r="B34" s="120" t="s">
        <v>83</v>
      </c>
      <c r="C34" s="141" t="s">
        <v>82</v>
      </c>
      <c r="D34" s="121" t="s">
        <v>263</v>
      </c>
      <c r="E34" s="142" t="s">
        <v>246</v>
      </c>
      <c r="F34" s="121" t="s">
        <v>262</v>
      </c>
      <c r="G34" s="121" t="s">
        <v>264</v>
      </c>
      <c r="H34" s="236"/>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row>
    <row r="35" spans="1:80" s="81" customFormat="1" ht="80.25" customHeight="1" thickBot="1" thickTop="1">
      <c r="A35" s="120" t="s">
        <v>457</v>
      </c>
      <c r="B35" s="145" t="s">
        <v>83</v>
      </c>
      <c r="C35" s="141" t="s">
        <v>82</v>
      </c>
      <c r="D35" s="121" t="s">
        <v>460</v>
      </c>
      <c r="E35" s="166" t="s">
        <v>458</v>
      </c>
      <c r="F35" s="121" t="s">
        <v>459</v>
      </c>
      <c r="G35" s="121" t="s">
        <v>452</v>
      </c>
      <c r="H35" s="232"/>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row>
    <row r="36" spans="1:80" s="81" customFormat="1" ht="80.25" customHeight="1" thickBot="1" thickTop="1">
      <c r="A36" s="120" t="s">
        <v>613</v>
      </c>
      <c r="B36" s="145" t="s">
        <v>83</v>
      </c>
      <c r="C36" s="141" t="s">
        <v>82</v>
      </c>
      <c r="D36" s="121" t="s">
        <v>615</v>
      </c>
      <c r="E36" s="166" t="s">
        <v>614</v>
      </c>
      <c r="F36" s="121" t="s">
        <v>616</v>
      </c>
      <c r="G36" s="121" t="s">
        <v>617</v>
      </c>
      <c r="H36" s="232"/>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row>
    <row r="37" spans="1:80" s="126" customFormat="1" ht="117.75" customHeight="1" thickBot="1" thickTop="1">
      <c r="A37" s="124" t="s">
        <v>342</v>
      </c>
      <c r="B37" s="124" t="s">
        <v>84</v>
      </c>
      <c r="C37" s="125" t="s">
        <v>287</v>
      </c>
      <c r="D37" s="125" t="s">
        <v>356</v>
      </c>
      <c r="E37" s="152" t="s">
        <v>343</v>
      </c>
      <c r="F37" s="125" t="s">
        <v>125</v>
      </c>
      <c r="G37" s="125" t="s">
        <v>288</v>
      </c>
      <c r="H37" s="232"/>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row>
    <row r="38" spans="1:80" s="126" customFormat="1" ht="117.75" customHeight="1" thickBot="1" thickTop="1">
      <c r="A38" s="124" t="s">
        <v>344</v>
      </c>
      <c r="B38" s="124" t="s">
        <v>84</v>
      </c>
      <c r="C38" s="125" t="s">
        <v>287</v>
      </c>
      <c r="D38" s="125" t="s">
        <v>358</v>
      </c>
      <c r="E38" s="152" t="s">
        <v>345</v>
      </c>
      <c r="F38" s="125" t="s">
        <v>350</v>
      </c>
      <c r="G38" s="125" t="s">
        <v>351</v>
      </c>
      <c r="H38" s="232"/>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row>
    <row r="39" spans="1:80" s="126" customFormat="1" ht="117.75" customHeight="1" thickBot="1" thickTop="1">
      <c r="A39" s="124" t="s">
        <v>346</v>
      </c>
      <c r="B39" s="124" t="s">
        <v>84</v>
      </c>
      <c r="C39" s="125" t="s">
        <v>287</v>
      </c>
      <c r="D39" s="125" t="s">
        <v>359</v>
      </c>
      <c r="E39" s="152" t="s">
        <v>347</v>
      </c>
      <c r="F39" s="125" t="s">
        <v>361</v>
      </c>
      <c r="G39" s="125" t="s">
        <v>360</v>
      </c>
      <c r="H39" s="232"/>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row>
    <row r="40" spans="1:80" s="126" customFormat="1" ht="117.75" customHeight="1" thickBot="1" thickTop="1">
      <c r="A40" s="124" t="s">
        <v>348</v>
      </c>
      <c r="B40" s="124" t="s">
        <v>84</v>
      </c>
      <c r="C40" s="125" t="s">
        <v>287</v>
      </c>
      <c r="D40" s="125" t="s">
        <v>369</v>
      </c>
      <c r="E40" s="152" t="s">
        <v>349</v>
      </c>
      <c r="F40" s="125" t="s">
        <v>370</v>
      </c>
      <c r="G40" s="125" t="s">
        <v>371</v>
      </c>
      <c r="H40" s="232"/>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row>
    <row r="41" spans="1:80" s="126" customFormat="1" ht="101.25" customHeight="1" thickBot="1" thickTop="1">
      <c r="A41" s="124" t="s">
        <v>547</v>
      </c>
      <c r="B41" s="124" t="s">
        <v>84</v>
      </c>
      <c r="C41" s="125" t="s">
        <v>287</v>
      </c>
      <c r="D41" s="125" t="s">
        <v>550</v>
      </c>
      <c r="E41" s="152" t="s">
        <v>548</v>
      </c>
      <c r="F41" s="125" t="s">
        <v>549</v>
      </c>
      <c r="G41" s="125" t="s">
        <v>551</v>
      </c>
      <c r="H41" s="232"/>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row>
    <row r="42" spans="1:80" s="105" customFormat="1" ht="40.5" customHeight="1" thickBot="1" thickTop="1">
      <c r="A42" s="106" t="s">
        <v>322</v>
      </c>
      <c r="B42" s="106" t="s">
        <v>323</v>
      </c>
      <c r="C42" s="106" t="s">
        <v>94</v>
      </c>
      <c r="D42" s="155" t="s">
        <v>331</v>
      </c>
      <c r="E42" s="106" t="s">
        <v>324</v>
      </c>
      <c r="F42" s="106" t="s">
        <v>329</v>
      </c>
      <c r="G42" s="106" t="s">
        <v>330</v>
      </c>
      <c r="H42" s="232"/>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row>
    <row r="43" spans="1:80" s="105" customFormat="1" ht="44.25" customHeight="1" thickBot="1" thickTop="1">
      <c r="A43" s="106" t="s">
        <v>319</v>
      </c>
      <c r="B43" s="106" t="s">
        <v>320</v>
      </c>
      <c r="C43" s="107" t="s">
        <v>94</v>
      </c>
      <c r="D43" s="155" t="s">
        <v>334</v>
      </c>
      <c r="E43" s="156" t="s">
        <v>321</v>
      </c>
      <c r="F43" s="156" t="s">
        <v>332</v>
      </c>
      <c r="G43" s="156" t="s">
        <v>333</v>
      </c>
      <c r="H43" s="232"/>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row>
    <row r="44" spans="1:80" s="105" customFormat="1" ht="43.5" customHeight="1" thickBot="1" thickTop="1">
      <c r="A44" s="106" t="s">
        <v>335</v>
      </c>
      <c r="B44" s="106" t="s">
        <v>336</v>
      </c>
      <c r="C44" s="107" t="s">
        <v>94</v>
      </c>
      <c r="D44" s="155" t="s">
        <v>340</v>
      </c>
      <c r="E44" s="156" t="s">
        <v>337</v>
      </c>
      <c r="F44" s="156" t="s">
        <v>338</v>
      </c>
      <c r="G44" s="156" t="s">
        <v>339</v>
      </c>
      <c r="H44" s="232"/>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row>
    <row r="45" spans="1:80" s="105" customFormat="1" ht="74.25" customHeight="1" thickBot="1" thickTop="1">
      <c r="A45" s="106" t="s">
        <v>377</v>
      </c>
      <c r="B45" s="106" t="s">
        <v>378</v>
      </c>
      <c r="C45" s="107" t="s">
        <v>94</v>
      </c>
      <c r="D45" s="155" t="s">
        <v>394</v>
      </c>
      <c r="E45" s="156" t="s">
        <v>379</v>
      </c>
      <c r="F45" s="156" t="s">
        <v>393</v>
      </c>
      <c r="G45" s="156" t="s">
        <v>395</v>
      </c>
      <c r="H45" s="232"/>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row>
    <row r="46" spans="1:80" s="105" customFormat="1" ht="40.5" customHeight="1" thickBot="1" thickTop="1">
      <c r="A46" s="106" t="s">
        <v>495</v>
      </c>
      <c r="B46" s="106" t="s">
        <v>378</v>
      </c>
      <c r="C46" s="107" t="s">
        <v>94</v>
      </c>
      <c r="D46" s="155" t="s">
        <v>504</v>
      </c>
      <c r="E46" s="156" t="s">
        <v>496</v>
      </c>
      <c r="F46" s="156" t="s">
        <v>497</v>
      </c>
      <c r="G46" s="156"/>
      <c r="H46" s="232"/>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row>
    <row r="47" spans="1:80" s="105" customFormat="1" ht="51" customHeight="1" thickBot="1" thickTop="1">
      <c r="A47" s="106" t="s">
        <v>498</v>
      </c>
      <c r="B47" s="106" t="s">
        <v>378</v>
      </c>
      <c r="C47" s="107" t="s">
        <v>94</v>
      </c>
      <c r="D47" s="155" t="s">
        <v>505</v>
      </c>
      <c r="E47" s="156" t="s">
        <v>499</v>
      </c>
      <c r="F47" s="107" t="s">
        <v>386</v>
      </c>
      <c r="G47" s="107" t="s">
        <v>387</v>
      </c>
      <c r="H47" s="232"/>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row>
    <row r="48" spans="1:80" s="105" customFormat="1" ht="50.25" customHeight="1" thickBot="1" thickTop="1">
      <c r="A48" s="106" t="s">
        <v>500</v>
      </c>
      <c r="B48" s="106" t="s">
        <v>378</v>
      </c>
      <c r="C48" s="107" t="s">
        <v>94</v>
      </c>
      <c r="D48" s="155" t="s">
        <v>507</v>
      </c>
      <c r="E48" s="156" t="s">
        <v>501</v>
      </c>
      <c r="F48" s="156" t="s">
        <v>506</v>
      </c>
      <c r="G48" s="107" t="s">
        <v>367</v>
      </c>
      <c r="H48" s="232"/>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row>
    <row r="49" spans="1:80" s="105" customFormat="1" ht="51" customHeight="1" thickBot="1" thickTop="1">
      <c r="A49" s="106" t="s">
        <v>502</v>
      </c>
      <c r="B49" s="106" t="s">
        <v>378</v>
      </c>
      <c r="C49" s="107" t="s">
        <v>94</v>
      </c>
      <c r="D49" s="155" t="s">
        <v>509</v>
      </c>
      <c r="E49" s="156" t="s">
        <v>503</v>
      </c>
      <c r="F49" s="156" t="s">
        <v>508</v>
      </c>
      <c r="G49" s="156" t="s">
        <v>510</v>
      </c>
      <c r="H49" s="232"/>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row>
    <row r="50" spans="1:80" s="105" customFormat="1" ht="71.25" customHeight="1" thickBot="1" thickTop="1">
      <c r="A50" s="106" t="s">
        <v>512</v>
      </c>
      <c r="B50" s="106" t="s">
        <v>511</v>
      </c>
      <c r="C50" s="107" t="s">
        <v>94</v>
      </c>
      <c r="D50" s="155" t="s">
        <v>520</v>
      </c>
      <c r="E50" s="156" t="s">
        <v>513</v>
      </c>
      <c r="F50" s="156" t="s">
        <v>519</v>
      </c>
      <c r="G50" s="156" t="s">
        <v>518</v>
      </c>
      <c r="H50" s="232"/>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row>
    <row r="51" spans="1:80" s="105" customFormat="1" ht="78" customHeight="1" thickBot="1" thickTop="1">
      <c r="A51" s="106" t="s">
        <v>514</v>
      </c>
      <c r="B51" s="106" t="s">
        <v>511</v>
      </c>
      <c r="C51" s="107" t="s">
        <v>94</v>
      </c>
      <c r="D51" s="155" t="s">
        <v>536</v>
      </c>
      <c r="E51" s="156" t="s">
        <v>531</v>
      </c>
      <c r="F51" s="156" t="s">
        <v>535</v>
      </c>
      <c r="G51" s="156" t="s">
        <v>537</v>
      </c>
      <c r="H51" s="232"/>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row>
    <row r="52" spans="1:80" s="105" customFormat="1" ht="96.75" customHeight="1" thickBot="1" thickTop="1">
      <c r="A52" s="106" t="s">
        <v>515</v>
      </c>
      <c r="B52" s="106" t="s">
        <v>511</v>
      </c>
      <c r="C52" s="107" t="s">
        <v>94</v>
      </c>
      <c r="D52" s="155" t="s">
        <v>533</v>
      </c>
      <c r="E52" s="156" t="s">
        <v>532</v>
      </c>
      <c r="F52" s="156" t="s">
        <v>525</v>
      </c>
      <c r="G52" s="156" t="s">
        <v>534</v>
      </c>
      <c r="H52" s="232"/>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row>
    <row r="53" spans="1:80" s="105" customFormat="1" ht="58.5" customHeight="1" thickBot="1" thickTop="1">
      <c r="A53" s="106" t="s">
        <v>516</v>
      </c>
      <c r="B53" s="106" t="s">
        <v>511</v>
      </c>
      <c r="C53" s="107" t="s">
        <v>94</v>
      </c>
      <c r="D53" s="155" t="s">
        <v>524</v>
      </c>
      <c r="E53" s="156" t="s">
        <v>517</v>
      </c>
      <c r="F53" s="156" t="s">
        <v>525</v>
      </c>
      <c r="G53" s="156" t="s">
        <v>523</v>
      </c>
      <c r="H53" s="232"/>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row>
    <row r="54" spans="1:80" s="119" customFormat="1" ht="96" customHeight="1" thickBot="1" thickTop="1">
      <c r="A54" s="127" t="s">
        <v>135</v>
      </c>
      <c r="B54" s="127" t="s">
        <v>86</v>
      </c>
      <c r="C54" s="128" t="s">
        <v>85</v>
      </c>
      <c r="D54" s="160" t="s">
        <v>153</v>
      </c>
      <c r="E54" s="160" t="s">
        <v>189</v>
      </c>
      <c r="F54" s="127" t="s">
        <v>211</v>
      </c>
      <c r="G54" s="128" t="s">
        <v>210</v>
      </c>
      <c r="H54" s="232"/>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row>
    <row r="55" spans="1:80" s="119" customFormat="1" ht="99" customHeight="1" thickBot="1" thickTop="1">
      <c r="A55" s="127" t="s">
        <v>157</v>
      </c>
      <c r="B55" s="127" t="s">
        <v>86</v>
      </c>
      <c r="C55" s="128" t="s">
        <v>85</v>
      </c>
      <c r="D55" s="160" t="s">
        <v>158</v>
      </c>
      <c r="E55" s="160" t="s">
        <v>204</v>
      </c>
      <c r="F55" s="160" t="s">
        <v>213</v>
      </c>
      <c r="G55" s="162" t="s">
        <v>212</v>
      </c>
      <c r="H55" s="232"/>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row>
    <row r="56" spans="1:80" s="119" customFormat="1" ht="81" customHeight="1" thickBot="1" thickTop="1">
      <c r="A56" s="163" t="s">
        <v>170</v>
      </c>
      <c r="B56" s="127" t="s">
        <v>86</v>
      </c>
      <c r="C56" s="128" t="s">
        <v>85</v>
      </c>
      <c r="D56" s="58" t="s">
        <v>172</v>
      </c>
      <c r="E56" s="160" t="s">
        <v>218</v>
      </c>
      <c r="F56" s="160" t="s">
        <v>193</v>
      </c>
      <c r="G56" s="162" t="s">
        <v>194</v>
      </c>
      <c r="H56" s="232"/>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row>
    <row r="57" spans="1:80" s="119" customFormat="1" ht="43.5" customHeight="1" thickBot="1" thickTop="1">
      <c r="A57" s="127" t="s">
        <v>470</v>
      </c>
      <c r="B57" s="127" t="s">
        <v>469</v>
      </c>
      <c r="C57" s="128" t="s">
        <v>85</v>
      </c>
      <c r="D57" s="160" t="s">
        <v>474</v>
      </c>
      <c r="E57" s="160" t="s">
        <v>472</v>
      </c>
      <c r="F57" s="160" t="s">
        <v>473</v>
      </c>
      <c r="G57" s="162" t="s">
        <v>475</v>
      </c>
      <c r="H57" s="232"/>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row>
    <row r="58" spans="1:80" s="119" customFormat="1" ht="48" customHeight="1" thickBot="1" thickTop="1">
      <c r="A58" s="127" t="s">
        <v>471</v>
      </c>
      <c r="B58" s="127" t="s">
        <v>469</v>
      </c>
      <c r="C58" s="128" t="s">
        <v>85</v>
      </c>
      <c r="D58" s="160" t="s">
        <v>481</v>
      </c>
      <c r="E58" s="160" t="s">
        <v>479</v>
      </c>
      <c r="F58" s="160" t="s">
        <v>480</v>
      </c>
      <c r="G58" s="162" t="s">
        <v>482</v>
      </c>
      <c r="H58" s="232"/>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row>
    <row r="59" spans="1:80" s="119" customFormat="1" ht="60.75" customHeight="1" thickBot="1" thickTop="1">
      <c r="A59" s="354" t="s">
        <v>622</v>
      </c>
      <c r="B59" s="354" t="s">
        <v>620</v>
      </c>
      <c r="C59" s="355" t="s">
        <v>621</v>
      </c>
      <c r="D59" s="356"/>
      <c r="E59" s="356" t="s">
        <v>624</v>
      </c>
      <c r="F59" s="356"/>
      <c r="G59" s="357"/>
      <c r="H59" s="232"/>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row>
    <row r="60" spans="1:80" s="119" customFormat="1" ht="63" customHeight="1" thickBot="1" thickTop="1">
      <c r="A60" s="354" t="s">
        <v>623</v>
      </c>
      <c r="B60" s="354" t="s">
        <v>620</v>
      </c>
      <c r="C60" s="355" t="s">
        <v>621</v>
      </c>
      <c r="D60" s="356"/>
      <c r="E60" s="356" t="s">
        <v>625</v>
      </c>
      <c r="F60" s="356"/>
      <c r="G60" s="357"/>
      <c r="H60" s="232"/>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row>
    <row r="61" spans="1:80" s="81" customFormat="1" ht="87" customHeight="1" thickBot="1" thickTop="1">
      <c r="A61" s="120" t="s">
        <v>105</v>
      </c>
      <c r="B61" s="120" t="s">
        <v>113</v>
      </c>
      <c r="C61" s="121" t="s">
        <v>87</v>
      </c>
      <c r="D61" s="121" t="s">
        <v>129</v>
      </c>
      <c r="E61" s="121" t="s">
        <v>88</v>
      </c>
      <c r="F61" s="120" t="s">
        <v>89</v>
      </c>
      <c r="G61" s="167" t="s">
        <v>90</v>
      </c>
      <c r="H61" s="232"/>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row>
    <row r="62" spans="1:80" s="81" customFormat="1" ht="74.25" customHeight="1" thickBot="1" thickTop="1">
      <c r="A62" s="120" t="s">
        <v>235</v>
      </c>
      <c r="B62" s="120" t="s">
        <v>113</v>
      </c>
      <c r="C62" s="121" t="s">
        <v>87</v>
      </c>
      <c r="D62" s="83" t="s">
        <v>174</v>
      </c>
      <c r="E62" s="121" t="s">
        <v>219</v>
      </c>
      <c r="F62" s="165" t="s">
        <v>214</v>
      </c>
      <c r="G62" s="165" t="s">
        <v>215</v>
      </c>
      <c r="H62" s="232"/>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row>
    <row r="63" spans="1:80" s="81" customFormat="1" ht="36" customHeight="1" thickBot="1" thickTop="1">
      <c r="A63" s="120" t="s">
        <v>247</v>
      </c>
      <c r="B63" s="120" t="s">
        <v>249</v>
      </c>
      <c r="C63" s="121" t="s">
        <v>87</v>
      </c>
      <c r="D63" s="121" t="s">
        <v>255</v>
      </c>
      <c r="E63" s="166" t="s">
        <v>248</v>
      </c>
      <c r="F63" s="120" t="s">
        <v>253</v>
      </c>
      <c r="G63" s="167" t="s">
        <v>254</v>
      </c>
      <c r="H63" s="232"/>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row>
    <row r="64" spans="1:80" s="81" customFormat="1" ht="88.5" customHeight="1" thickBot="1" thickTop="1">
      <c r="A64" s="120" t="s">
        <v>250</v>
      </c>
      <c r="B64" s="120" t="s">
        <v>251</v>
      </c>
      <c r="C64" s="121" t="s">
        <v>87</v>
      </c>
      <c r="D64" s="121" t="s">
        <v>257</v>
      </c>
      <c r="E64" s="168" t="s">
        <v>252</v>
      </c>
      <c r="F64" s="120" t="s">
        <v>258</v>
      </c>
      <c r="G64" s="167" t="s">
        <v>259</v>
      </c>
      <c r="H64" s="232"/>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row>
    <row r="65" spans="1:80" s="81" customFormat="1" ht="84.75" customHeight="1" thickBot="1" thickTop="1">
      <c r="A65" s="120" t="s">
        <v>309</v>
      </c>
      <c r="B65" s="120" t="s">
        <v>113</v>
      </c>
      <c r="C65" s="121" t="s">
        <v>87</v>
      </c>
      <c r="D65" s="121" t="s">
        <v>310</v>
      </c>
      <c r="E65" s="168" t="s">
        <v>311</v>
      </c>
      <c r="F65" s="120" t="s">
        <v>312</v>
      </c>
      <c r="G65" s="167" t="s">
        <v>313</v>
      </c>
      <c r="H65" s="232"/>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row>
    <row r="66" spans="1:80" s="81" customFormat="1" ht="149.25" customHeight="1" thickBot="1" thickTop="1">
      <c r="A66" s="120" t="s">
        <v>381</v>
      </c>
      <c r="B66" s="120" t="s">
        <v>113</v>
      </c>
      <c r="C66" s="121" t="s">
        <v>87</v>
      </c>
      <c r="D66" s="121" t="s">
        <v>401</v>
      </c>
      <c r="E66" s="166" t="s">
        <v>380</v>
      </c>
      <c r="F66" s="120" t="s">
        <v>403</v>
      </c>
      <c r="G66" s="167" t="s">
        <v>402</v>
      </c>
      <c r="H66" s="232"/>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row>
    <row r="67" spans="1:80" s="81" customFormat="1" ht="149.25" customHeight="1" thickBot="1" thickTop="1">
      <c r="A67" s="120" t="s">
        <v>547</v>
      </c>
      <c r="B67" s="120" t="s">
        <v>113</v>
      </c>
      <c r="C67" s="121" t="s">
        <v>87</v>
      </c>
      <c r="D67" s="344" t="s">
        <v>610</v>
      </c>
      <c r="E67" s="166" t="s">
        <v>607</v>
      </c>
      <c r="F67" s="344" t="s">
        <v>608</v>
      </c>
      <c r="G67" s="167" t="s">
        <v>609</v>
      </c>
      <c r="H67" s="232"/>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row>
    <row r="68" spans="1:80" s="146" customFormat="1" ht="112.5" customHeight="1" thickBot="1" thickTop="1">
      <c r="A68" s="169" t="s">
        <v>167</v>
      </c>
      <c r="B68" s="169" t="s">
        <v>91</v>
      </c>
      <c r="C68" s="170" t="s">
        <v>92</v>
      </c>
      <c r="D68" s="52" t="s">
        <v>177</v>
      </c>
      <c r="E68" s="170" t="s">
        <v>220</v>
      </c>
      <c r="F68" s="171" t="s">
        <v>119</v>
      </c>
      <c r="G68" s="171" t="s">
        <v>120</v>
      </c>
      <c r="H68" s="232"/>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row>
    <row r="69" spans="1:80" s="146" customFormat="1" ht="99.75" customHeight="1" thickBot="1" thickTop="1">
      <c r="A69" s="169" t="s">
        <v>168</v>
      </c>
      <c r="B69" s="169" t="s">
        <v>91</v>
      </c>
      <c r="C69" s="170" t="s">
        <v>92</v>
      </c>
      <c r="D69" s="52" t="s">
        <v>176</v>
      </c>
      <c r="E69" s="170" t="s">
        <v>221</v>
      </c>
      <c r="F69" s="171" t="s">
        <v>119</v>
      </c>
      <c r="G69" s="171" t="s">
        <v>120</v>
      </c>
      <c r="H69" s="232"/>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row>
    <row r="70" spans="1:80" s="146" customFormat="1" ht="136.5" customHeight="1" thickBot="1" thickTop="1">
      <c r="A70" s="169" t="s">
        <v>169</v>
      </c>
      <c r="B70" s="169" t="s">
        <v>91</v>
      </c>
      <c r="C70" s="170" t="s">
        <v>92</v>
      </c>
      <c r="D70" s="52" t="s">
        <v>174</v>
      </c>
      <c r="E70" s="170" t="s">
        <v>222</v>
      </c>
      <c r="F70" s="171" t="s">
        <v>217</v>
      </c>
      <c r="G70" s="171" t="s">
        <v>216</v>
      </c>
      <c r="H70" s="232"/>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row>
    <row r="71" spans="1:80" s="146" customFormat="1" ht="101.25" customHeight="1" thickBot="1" thickTop="1">
      <c r="A71" s="169" t="s">
        <v>404</v>
      </c>
      <c r="B71" s="169" t="s">
        <v>91</v>
      </c>
      <c r="C71" s="170" t="s">
        <v>92</v>
      </c>
      <c r="D71" s="202" t="s">
        <v>407</v>
      </c>
      <c r="E71" s="203" t="s">
        <v>405</v>
      </c>
      <c r="F71" s="171" t="s">
        <v>406</v>
      </c>
      <c r="G71" s="171" t="s">
        <v>387</v>
      </c>
      <c r="H71" s="232"/>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row>
    <row r="72" spans="1:80" s="188" customFormat="1" ht="66.75" customHeight="1" thickBot="1" thickTop="1">
      <c r="A72" s="362" t="s">
        <v>526</v>
      </c>
      <c r="B72" s="362" t="s">
        <v>93</v>
      </c>
      <c r="C72" s="363" t="s">
        <v>94</v>
      </c>
      <c r="D72" s="364" t="s">
        <v>509</v>
      </c>
      <c r="E72" s="365" t="s">
        <v>527</v>
      </c>
      <c r="F72" s="365" t="s">
        <v>508</v>
      </c>
      <c r="G72" s="365" t="s">
        <v>510</v>
      </c>
      <c r="H72" s="232"/>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row>
    <row r="73" spans="1:80" s="34" customFormat="1" ht="90" customHeight="1" thickBot="1" thickTop="1">
      <c r="A73" s="208" t="s">
        <v>420</v>
      </c>
      <c r="B73" s="208" t="s">
        <v>419</v>
      </c>
      <c r="C73" s="209" t="s">
        <v>422</v>
      </c>
      <c r="D73" s="209" t="s">
        <v>425</v>
      </c>
      <c r="E73" s="209" t="s">
        <v>421</v>
      </c>
      <c r="F73" s="210" t="s">
        <v>424</v>
      </c>
      <c r="G73" s="208" t="s">
        <v>426</v>
      </c>
      <c r="H73" s="232"/>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row>
    <row r="74" spans="1:80" s="34" customFormat="1" ht="127.5" customHeight="1" thickBot="1" thickTop="1">
      <c r="A74" s="186" t="s">
        <v>559</v>
      </c>
      <c r="B74" s="186" t="s">
        <v>560</v>
      </c>
      <c r="C74" s="187" t="s">
        <v>567</v>
      </c>
      <c r="D74" s="334" t="s">
        <v>574</v>
      </c>
      <c r="E74" s="187" t="s">
        <v>558</v>
      </c>
      <c r="F74" s="332" t="s">
        <v>575</v>
      </c>
      <c r="G74" s="186" t="s">
        <v>534</v>
      </c>
      <c r="H74" s="232"/>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row>
    <row r="75" spans="1:80" s="34" customFormat="1" ht="122.25" customHeight="1" thickBot="1" thickTop="1">
      <c r="A75" s="186" t="s">
        <v>561</v>
      </c>
      <c r="B75" s="186" t="s">
        <v>560</v>
      </c>
      <c r="C75" s="187" t="s">
        <v>567</v>
      </c>
      <c r="D75" s="187" t="s">
        <v>580</v>
      </c>
      <c r="E75" s="187" t="s">
        <v>568</v>
      </c>
      <c r="F75" s="332" t="s">
        <v>581</v>
      </c>
      <c r="G75" s="186" t="s">
        <v>534</v>
      </c>
      <c r="H75" s="232"/>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row>
    <row r="76" spans="1:80" s="34" customFormat="1" ht="90" customHeight="1" thickBot="1" thickTop="1">
      <c r="A76" s="186" t="s">
        <v>562</v>
      </c>
      <c r="B76" s="186" t="s">
        <v>560</v>
      </c>
      <c r="C76" s="187" t="s">
        <v>567</v>
      </c>
      <c r="D76" s="187" t="s">
        <v>584</v>
      </c>
      <c r="E76" s="187" t="s">
        <v>569</v>
      </c>
      <c r="F76" s="332" t="s">
        <v>585</v>
      </c>
      <c r="G76" s="186" t="s">
        <v>586</v>
      </c>
      <c r="H76" s="232"/>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row>
    <row r="77" spans="1:80" s="34" customFormat="1" ht="90" customHeight="1" thickBot="1" thickTop="1">
      <c r="A77" s="186" t="s">
        <v>563</v>
      </c>
      <c r="B77" s="186" t="s">
        <v>560</v>
      </c>
      <c r="C77" s="187" t="s">
        <v>567</v>
      </c>
      <c r="D77" s="187" t="s">
        <v>584</v>
      </c>
      <c r="E77" s="187" t="s">
        <v>570</v>
      </c>
      <c r="F77" s="332" t="s">
        <v>585</v>
      </c>
      <c r="G77" s="186" t="s">
        <v>586</v>
      </c>
      <c r="H77" s="232"/>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row>
    <row r="78" spans="1:80" s="34" customFormat="1" ht="90" customHeight="1" thickBot="1" thickTop="1">
      <c r="A78" s="186" t="s">
        <v>564</v>
      </c>
      <c r="B78" s="186" t="s">
        <v>560</v>
      </c>
      <c r="C78" s="187" t="s">
        <v>567</v>
      </c>
      <c r="D78" s="187" t="s">
        <v>590</v>
      </c>
      <c r="E78" s="187" t="s">
        <v>571</v>
      </c>
      <c r="F78" s="332" t="s">
        <v>591</v>
      </c>
      <c r="G78" s="186" t="s">
        <v>592</v>
      </c>
      <c r="H78" s="232"/>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row>
    <row r="79" spans="1:80" s="34" customFormat="1" ht="90" customHeight="1" thickBot="1" thickTop="1">
      <c r="A79" s="186" t="s">
        <v>565</v>
      </c>
      <c r="B79" s="186" t="s">
        <v>560</v>
      </c>
      <c r="C79" s="187" t="s">
        <v>567</v>
      </c>
      <c r="D79" s="187" t="s">
        <v>595</v>
      </c>
      <c r="E79" s="187" t="s">
        <v>572</v>
      </c>
      <c r="F79" s="332" t="s">
        <v>596</v>
      </c>
      <c r="G79" s="186" t="s">
        <v>597</v>
      </c>
      <c r="H79" s="232"/>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33"/>
      <c r="BU79" s="233"/>
      <c r="BV79" s="233"/>
      <c r="BW79" s="233"/>
      <c r="BX79" s="233"/>
      <c r="BY79" s="233"/>
      <c r="BZ79" s="233"/>
      <c r="CA79" s="233"/>
      <c r="CB79" s="233"/>
    </row>
    <row r="80" spans="1:80" s="34" customFormat="1" ht="142.5" customHeight="1" thickBot="1" thickTop="1">
      <c r="A80" s="186" t="s">
        <v>566</v>
      </c>
      <c r="B80" s="186" t="s">
        <v>560</v>
      </c>
      <c r="C80" s="187" t="s">
        <v>567</v>
      </c>
      <c r="D80" s="187" t="s">
        <v>598</v>
      </c>
      <c r="E80" s="187" t="s">
        <v>573</v>
      </c>
      <c r="F80" s="332" t="s">
        <v>599</v>
      </c>
      <c r="G80" s="186" t="s">
        <v>387</v>
      </c>
      <c r="H80" s="232"/>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3"/>
      <c r="BZ80" s="233"/>
      <c r="CA80" s="233"/>
      <c r="CB80" s="233"/>
    </row>
    <row r="81"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79"/>
  <sheetViews>
    <sheetView zoomScale="90" zoomScaleNormal="90" zoomScalePageLayoutView="0" workbookViewId="0" topLeftCell="A1">
      <pane ySplit="7" topLeftCell="A71" activePane="bottomLeft" state="frozen"/>
      <selection pane="topLeft" activeCell="A1" sqref="A1"/>
      <selection pane="bottomLeft" activeCell="A72" sqref="A72:IV73"/>
    </sheetView>
  </sheetViews>
  <sheetFormatPr defaultColWidth="11.421875" defaultRowHeight="12.75"/>
  <cols>
    <col min="1" max="1" width="25.140625" style="17"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7"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233" customWidth="1"/>
    <col min="131" max="16384" width="11.421875" style="7" customWidth="1"/>
  </cols>
  <sheetData>
    <row r="1" spans="1:13" ht="27.75" customHeight="1">
      <c r="A1" s="527" t="s">
        <v>198</v>
      </c>
      <c r="B1" s="528"/>
      <c r="C1" s="525" t="s">
        <v>0</v>
      </c>
      <c r="D1" s="526"/>
      <c r="E1" s="526"/>
      <c r="F1" s="526"/>
      <c r="G1" s="526"/>
      <c r="H1" s="511"/>
      <c r="I1" s="512"/>
      <c r="J1" s="7" t="s">
        <v>200</v>
      </c>
      <c r="K1" s="7" t="s">
        <v>201</v>
      </c>
      <c r="L1" s="7" t="s">
        <v>202</v>
      </c>
      <c r="M1" s="21" t="s">
        <v>203</v>
      </c>
    </row>
    <row r="2" spans="1:13" ht="27" customHeight="1">
      <c r="A2" s="529"/>
      <c r="B2" s="528"/>
      <c r="C2" s="532" t="s">
        <v>32</v>
      </c>
      <c r="D2" s="533"/>
      <c r="E2" s="533"/>
      <c r="F2" s="533"/>
      <c r="G2" s="533"/>
      <c r="H2" s="513"/>
      <c r="I2" s="514"/>
      <c r="J2" s="7" t="s">
        <v>156</v>
      </c>
      <c r="K2" s="22" t="s">
        <v>104</v>
      </c>
      <c r="L2" s="22" t="s">
        <v>103</v>
      </c>
      <c r="M2" s="22" t="s">
        <v>103</v>
      </c>
    </row>
    <row r="3" spans="1:9" ht="24" customHeight="1" thickBot="1">
      <c r="A3" s="529"/>
      <c r="B3" s="528"/>
      <c r="C3" s="520"/>
      <c r="D3" s="521"/>
      <c r="E3" s="521"/>
      <c r="F3" s="521"/>
      <c r="G3" s="521"/>
      <c r="H3" s="515"/>
      <c r="I3" s="516"/>
    </row>
    <row r="4" spans="1:9" ht="13.5" thickBot="1">
      <c r="A4" s="529"/>
      <c r="B4" s="528"/>
      <c r="C4" s="523" t="s">
        <v>33</v>
      </c>
      <c r="D4" s="524"/>
      <c r="E4" s="534" t="s">
        <v>25</v>
      </c>
      <c r="F4" s="535"/>
      <c r="G4" s="536"/>
      <c r="H4" s="523" t="s">
        <v>6</v>
      </c>
      <c r="I4" s="524"/>
    </row>
    <row r="5" ht="7.5" customHeight="1" thickBot="1"/>
    <row r="6" spans="1:9" ht="25.5" customHeight="1" thickBot="1" thickTop="1">
      <c r="A6" s="530" t="s">
        <v>197</v>
      </c>
      <c r="B6" s="530" t="s">
        <v>26</v>
      </c>
      <c r="C6" s="531" t="s">
        <v>34</v>
      </c>
      <c r="D6" s="531" t="s">
        <v>35</v>
      </c>
      <c r="E6" s="531"/>
      <c r="F6" s="16" t="s">
        <v>199</v>
      </c>
      <c r="G6" s="531" t="s">
        <v>36</v>
      </c>
      <c r="H6" s="530" t="s">
        <v>37</v>
      </c>
      <c r="I6" s="531" t="s">
        <v>38</v>
      </c>
    </row>
    <row r="7" spans="1:9" ht="27" thickBot="1" thickTop="1">
      <c r="A7" s="530"/>
      <c r="B7" s="530"/>
      <c r="C7" s="531"/>
      <c r="D7" s="8" t="s">
        <v>7</v>
      </c>
      <c r="E7" s="8" t="s">
        <v>8</v>
      </c>
      <c r="F7" s="16"/>
      <c r="G7" s="531"/>
      <c r="H7" s="530"/>
      <c r="I7" s="531"/>
    </row>
    <row r="8" spans="1:130" s="94" customFormat="1" ht="44.25" customHeight="1" thickBot="1" thickTop="1">
      <c r="A8" s="95" t="str">
        <f>'IDENTIFICACION DEL RIESGO'!A7</f>
        <v>CI01813-P</v>
      </c>
      <c r="B8" s="95" t="str">
        <f>'IDENTIFICACION DEL RIESGO'!B7</f>
        <v>DIRECCIONAMIENTO ESTRATÉGICO</v>
      </c>
      <c r="C8" s="96" t="str">
        <f>'IDENTIFICACION DEL RIESGO'!D7</f>
        <v>POSIBLE CONSTRUCCIÓN DE LA DOFA DE MANERA INADECUADA</v>
      </c>
      <c r="D8" s="97">
        <v>5</v>
      </c>
      <c r="E8" s="97">
        <v>2</v>
      </c>
      <c r="F8" s="97" t="s">
        <v>17</v>
      </c>
      <c r="G8" s="97" t="s">
        <v>95</v>
      </c>
      <c r="H8" s="220" t="str">
        <f>IF(F8="B",$J$1,IF(F8="M",$K$1,IF(F8="A",$L$1,IF(F8="E",$M$1,"0"))))</f>
        <v>ZONA DE RIESGO ALTA</v>
      </c>
      <c r="I8" s="213" t="str">
        <f aca="true" t="shared" si="0" ref="I8:I34">IF(F8="B",$J$2,IF(F8="M",$K$2,IF(F8="A",$L$2,IF(F8="E",$M$2,"0"))))</f>
        <v>Reducir el Riesgo, Evitar, Compartir o Transferir el Riesgo</v>
      </c>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row>
    <row r="9" spans="1:130" s="94" customFormat="1" ht="40.5" customHeight="1" thickBot="1" thickTop="1">
      <c r="A9" s="95" t="str">
        <f>'IDENTIFICACION DEL RIESGO'!A8</f>
        <v>CA03614-P</v>
      </c>
      <c r="B9" s="95" t="str">
        <f>'IDENTIFICACION DEL RIESGO'!B8</f>
        <v>DIRECCIONAMIENTO ESTRATÉGICO</v>
      </c>
      <c r="C9" s="96" t="str">
        <f>'IDENTIFICACION DEL RIESGO'!D8</f>
        <v>BRINDAR INFORMACIÓN ERRADA DE LA PLANEACIÓN ESTRATÉGICA A LOS FUNCIONARIOS DE LA ENTIDAD</v>
      </c>
      <c r="D9" s="97">
        <v>5</v>
      </c>
      <c r="E9" s="97">
        <v>2</v>
      </c>
      <c r="F9" s="97" t="s">
        <v>17</v>
      </c>
      <c r="G9" s="97" t="s">
        <v>96</v>
      </c>
      <c r="H9" s="220" t="str">
        <f>IF(F9="B",$J$1,IF(F9="M",$K$1,IF(F9="A",$L$1,IF(F9="E",$M$1,"0"))))</f>
        <v>ZONA DE RIESGO ALTA</v>
      </c>
      <c r="I9" s="213" t="str">
        <f t="shared" si="0"/>
        <v>Reducir el Riesgo, Evitar, Compartir o Transferir el Riesgo</v>
      </c>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row>
    <row r="10" spans="1:130" s="94" customFormat="1" ht="46.5" customHeight="1" thickBot="1" thickTop="1">
      <c r="A10" s="95" t="str">
        <f>'IDENTIFICACION DEL RIESGO'!A9</f>
        <v>CA07014-P</v>
      </c>
      <c r="B10" s="95" t="str">
        <f>'IDENTIFICACION DEL RIESGO'!B9</f>
        <v>DIRECCIONAMIENTO ESTRATÉGICO</v>
      </c>
      <c r="C10" s="96" t="str">
        <f>'IDENTIFICACION DEL RIESGO'!D9</f>
        <v>INCUMPLIMIENTO DEL DECRETO 943 DE MAYO DE 2014 REFERENTE A LA ACTUALIZACIÓN DEL MECI</v>
      </c>
      <c r="D10" s="97">
        <v>4</v>
      </c>
      <c r="E10" s="97">
        <v>2</v>
      </c>
      <c r="F10" s="97" t="s">
        <v>17</v>
      </c>
      <c r="G10" s="97" t="s">
        <v>96</v>
      </c>
      <c r="H10" s="220" t="str">
        <f aca="true" t="shared" si="1" ref="H10:H56">IF(F10="B",$J$1,IF(F10="M",$K$1,IF(F10="A",$L$1,IF(F10="E",$M$1,"0"))))</f>
        <v>ZONA DE RIESGO ALTA</v>
      </c>
      <c r="I10" s="213" t="str">
        <f t="shared" si="0"/>
        <v>Reducir el Riesgo, Evitar, Compartir o Transferir el Riesgo</v>
      </c>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row>
    <row r="11" spans="1:130" s="94" customFormat="1" ht="45" customHeight="1" thickBot="1" thickTop="1">
      <c r="A11" s="95" t="str">
        <f>'IDENTIFICACION DEL RIESGO'!A10</f>
        <v>CA07114-P</v>
      </c>
      <c r="B11" s="95" t="str">
        <f>'IDENTIFICACION DEL RIESGO'!B10</f>
        <v>DIRECCIONAMIENTO ESTRATÉGICO</v>
      </c>
      <c r="C11" s="96" t="str">
        <f>'IDENTIFICACION DEL RIESGO'!D10</f>
        <v>POSIBLES INCUMPLIMIENTOS REFERENTES A LAS ACTIVIDADES QUE DESARROLLA LA OFICINA</v>
      </c>
      <c r="D11" s="97">
        <v>4</v>
      </c>
      <c r="E11" s="97">
        <v>1</v>
      </c>
      <c r="F11" s="97" t="s">
        <v>16</v>
      </c>
      <c r="G11" s="97" t="s">
        <v>96</v>
      </c>
      <c r="H11" s="220" t="str">
        <f t="shared" si="1"/>
        <v>ZONA DE RIESGO MODERADA</v>
      </c>
      <c r="I11" s="213" t="str">
        <f t="shared" si="0"/>
        <v>Asumir el Riesgo, Reducir el Riesgo</v>
      </c>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row>
    <row r="12" spans="1:130" s="94" customFormat="1" ht="49.5" customHeight="1" thickBot="1" thickTop="1">
      <c r="A12" s="95" t="str">
        <f>'IDENTIFICACION DEL RIESGO'!A11</f>
        <v>CI03015-P</v>
      </c>
      <c r="B12" s="95" t="str">
        <f>'IDENTIFICACION DEL RIESGO'!B11</f>
        <v>DIRECCIONAMIENTO ESTRATÉGICO</v>
      </c>
      <c r="C12" s="96" t="str">
        <f>'IDENTIFICACION DEL RIESGO'!D11</f>
        <v>POSIBLE INCUMPLIMIENTO DEL NUMERAL 4,2,2  DE LA NORMA MANUAL DE CALIDAD </v>
      </c>
      <c r="D12" s="97">
        <v>4</v>
      </c>
      <c r="E12" s="97">
        <v>3</v>
      </c>
      <c r="F12" s="97" t="s">
        <v>17</v>
      </c>
      <c r="G12" s="97" t="s">
        <v>234</v>
      </c>
      <c r="H12" s="220" t="str">
        <f t="shared" si="1"/>
        <v>ZONA DE RIESGO ALTA</v>
      </c>
      <c r="I12" s="213" t="str">
        <f t="shared" si="0"/>
        <v>Reducir el Riesgo, Evitar, Compartir o Transferir el Riesgo</v>
      </c>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row>
    <row r="13" spans="1:130" s="94" customFormat="1" ht="59.25" customHeight="1" thickBot="1" thickTop="1">
      <c r="A13" s="95" t="str">
        <f>'IDENTIFICACION DEL RIESGO'!A12</f>
        <v>CI03115-P</v>
      </c>
      <c r="B13" s="95" t="str">
        <f>'IDENTIFICACION DEL RIESGO'!B12</f>
        <v>DIRECCIONAMIENTO ESTRATÉGICO</v>
      </c>
      <c r="C13" s="96" t="str">
        <f>'IDENTIFICACION DEL RIESGO'!D12</f>
        <v>posible contruccion de la Matriz del Plan Anticorrupción y sus componentes no acorde a la metodologia actual </v>
      </c>
      <c r="D13" s="97">
        <v>4</v>
      </c>
      <c r="E13" s="97">
        <v>3</v>
      </c>
      <c r="F13" s="97" t="s">
        <v>17</v>
      </c>
      <c r="G13" s="97"/>
      <c r="H13" s="220" t="str">
        <f t="shared" si="1"/>
        <v>ZONA DE RIESGO ALTA</v>
      </c>
      <c r="I13" s="213" t="str">
        <f t="shared" si="0"/>
        <v>Reducir el Riesgo, Evitar, Compartir o Transferir el Riesgo</v>
      </c>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row>
    <row r="14" spans="1:130" s="94" customFormat="1" ht="59.25" customHeight="1" thickBot="1" thickTop="1">
      <c r="A14" s="95" t="str">
        <f>'IDENTIFICACION DEL RIESGO'!A13</f>
        <v>CA02216-P</v>
      </c>
      <c r="B14" s="95" t="str">
        <f>'IDENTIFICACION DEL RIESGO'!B13</f>
        <v>DIRECCIONAMIENTO ESTRATÉGICO</v>
      </c>
      <c r="C14" s="96" t="str">
        <f>'IDENTIFICACION DEL RIESGO'!D13</f>
        <v>NO CONTAR CON LA DEBIDA OPORTUNIDAD CON LA RESOLUCION PARA UTILIZAR LOS RECURSOS ASIGNADOS EN EL PAC </v>
      </c>
      <c r="D14" s="97">
        <v>3</v>
      </c>
      <c r="E14" s="97">
        <v>3</v>
      </c>
      <c r="F14" s="97" t="s">
        <v>17</v>
      </c>
      <c r="G14" s="97"/>
      <c r="H14" s="220" t="str">
        <f t="shared" si="1"/>
        <v>ZONA DE RIESGO ALTA</v>
      </c>
      <c r="I14" s="21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row>
    <row r="15" spans="1:130" s="94" customFormat="1" ht="59.25" customHeight="1" thickBot="1" thickTop="1">
      <c r="A15" s="95" t="str">
        <f>'IDENTIFICACION DEL RIESGO'!A14</f>
        <v>CA00317-P</v>
      </c>
      <c r="B15" s="95" t="str">
        <f>'IDENTIFICACION DEL RIESGO'!B14</f>
        <v>DIRECCIONAMIENTO ESTRATÉGICO</v>
      </c>
      <c r="C15" s="96" t="str">
        <f>'IDENTIFICACION DEL RIESGO'!D14</f>
        <v>NO CONTAR CON LOS INSUMOS COMPLETOS PARA CONSOLIDAR EL INFORME EJECUTIVO DE REVISIÓN POR LA DRECCIÓN </v>
      </c>
      <c r="D15" s="97">
        <v>3</v>
      </c>
      <c r="E15" s="97">
        <v>2</v>
      </c>
      <c r="F15" s="97" t="s">
        <v>16</v>
      </c>
      <c r="G15" s="97"/>
      <c r="H15" s="220" t="str">
        <f t="shared" si="1"/>
        <v>ZONA DE RIESGO MODERADA</v>
      </c>
      <c r="I15" s="21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row>
    <row r="16" spans="1:130" s="38" customFormat="1" ht="45" customHeight="1" thickBot="1" thickTop="1">
      <c r="A16" s="80" t="str">
        <f>'IDENTIFICACION DEL RIESGO'!A15</f>
        <v>CA05813-P</v>
      </c>
      <c r="B16" s="80" t="str">
        <f>'IDENTIFICACION DEL RIESGO'!B15</f>
        <v>GESTION DE TIC`S</v>
      </c>
      <c r="C16" s="47" t="str">
        <f>'IDENTIFICACION DEL RIESGO'!D15</f>
        <v>QUE SE INCUMPLA CON LAS POLITICAS DE SEGURIDAD DE LA ENTIDAD</v>
      </c>
      <c r="D16" s="116">
        <v>2</v>
      </c>
      <c r="E16" s="116">
        <v>3</v>
      </c>
      <c r="F16" s="116" t="s">
        <v>16</v>
      </c>
      <c r="G16" s="116" t="s">
        <v>96</v>
      </c>
      <c r="H16" s="221" t="str">
        <f t="shared" si="1"/>
        <v>ZONA DE RIESGO MODERADA</v>
      </c>
      <c r="I16" s="214" t="str">
        <f t="shared" si="0"/>
        <v>Asumir el Riesgo, Reducir el Riesgo</v>
      </c>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row>
    <row r="17" spans="1:130" s="38" customFormat="1" ht="68.25" customHeight="1" thickBot="1" thickTop="1">
      <c r="A17" s="80" t="str">
        <f>'IDENTIFICACION DEL RIESGO'!A16</f>
        <v>CI00514-P</v>
      </c>
      <c r="B17" s="80" t="str">
        <f>'IDENTIFICACION DEL RIESGO'!B16</f>
        <v>GESTION DE TIC`S</v>
      </c>
      <c r="C17" s="47" t="str">
        <f>'IDENTIFICACION DEL RIESGO'!D16</f>
        <v>QUE SE INCUMPLA CON LAS POLITICAS DE SEGURIDAD DE LA ENTIDAD</v>
      </c>
      <c r="D17" s="116">
        <v>2</v>
      </c>
      <c r="E17" s="116">
        <v>4</v>
      </c>
      <c r="F17" s="116" t="s">
        <v>17</v>
      </c>
      <c r="G17" s="117" t="s">
        <v>130</v>
      </c>
      <c r="H17" s="221" t="str">
        <f t="shared" si="1"/>
        <v>ZONA DE RIESGO ALTA</v>
      </c>
      <c r="I17" s="214" t="str">
        <f t="shared" si="0"/>
        <v>Reducir el Riesgo, Evitar, Compartir o Transferir el Riesgo</v>
      </c>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row>
    <row r="18" spans="1:130" s="38" customFormat="1" ht="45.75" customHeight="1" thickBot="1" thickTop="1">
      <c r="A18" s="80" t="str">
        <f>'IDENTIFICACION DEL RIESGO'!A17</f>
        <v>CI01514-P</v>
      </c>
      <c r="B18" s="80" t="str">
        <f>'IDENTIFICACION DEL RIESGO'!B17</f>
        <v>GESTION DE TIC`S</v>
      </c>
      <c r="C18" s="47" t="str">
        <f>'IDENTIFICACION DEL RIESGO'!D17</f>
        <v>POSIBLE UTILIZACION DE FORMATOS INCORRECTOS POR PARTE DE LOS FUNCIONARIOS DE LA ENTIDAD</v>
      </c>
      <c r="D18" s="116">
        <v>2</v>
      </c>
      <c r="E18" s="116">
        <v>4</v>
      </c>
      <c r="F18" s="116" t="s">
        <v>17</v>
      </c>
      <c r="G18" s="116" t="s">
        <v>96</v>
      </c>
      <c r="H18" s="221" t="str">
        <f t="shared" si="1"/>
        <v>ZONA DE RIESGO ALTA</v>
      </c>
      <c r="I18" s="214" t="str">
        <f t="shared" si="0"/>
        <v>Reducir el Riesgo, Evitar, Compartir o Transferir el Riesgo</v>
      </c>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row>
    <row r="19" spans="1:130" s="38" customFormat="1" ht="66.75" customHeight="1" thickBot="1" thickTop="1">
      <c r="A19" s="80" t="str">
        <f>'IDENTIFICACION DEL RIESGO'!A18</f>
        <v>CA03515-P</v>
      </c>
      <c r="B19" s="80" t="str">
        <f>'IDENTIFICACION DEL RIESGO'!B18</f>
        <v>GESTION DE TIC`S</v>
      </c>
      <c r="C19" s="47" t="str">
        <f>'IDENTIFICACION DEL RIESGO'!D18</f>
        <v>POSIBLE ATAQUE DE SEGURIDAD </v>
      </c>
      <c r="D19" s="118">
        <v>3</v>
      </c>
      <c r="E19" s="118">
        <v>3</v>
      </c>
      <c r="F19" s="118" t="s">
        <v>17</v>
      </c>
      <c r="G19" s="118" t="s">
        <v>180</v>
      </c>
      <c r="H19" s="221" t="str">
        <f t="shared" si="1"/>
        <v>ZONA DE RIESGO ALTA</v>
      </c>
      <c r="I19" s="214" t="str">
        <f t="shared" si="0"/>
        <v>Reducir el Riesgo, Evitar, Compartir o Transferir el Riesgo</v>
      </c>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row>
    <row r="20" spans="1:130" s="38" customFormat="1" ht="60.75" customHeight="1" thickBot="1" thickTop="1">
      <c r="A20" s="80" t="str">
        <f>'IDENTIFICACION DEL RIESGO'!A19</f>
        <v>CA01316-P</v>
      </c>
      <c r="B20" s="80" t="str">
        <f>'IDENTIFICACION DEL RIESGO'!B19</f>
        <v>GESTION DE TIC`S</v>
      </c>
      <c r="C20" s="47" t="str">
        <f>'IDENTIFICACION DEL RIESGO'!D19</f>
        <v>POSIBLE INSTALACIÓN DE SOFTWARE ILEGAL </v>
      </c>
      <c r="D20" s="118">
        <v>3</v>
      </c>
      <c r="E20" s="118">
        <v>3</v>
      </c>
      <c r="F20" s="118" t="s">
        <v>17</v>
      </c>
      <c r="G20" s="123" t="s">
        <v>298</v>
      </c>
      <c r="H20" s="221" t="str">
        <f t="shared" si="1"/>
        <v>ZONA DE RIESGO ALTA</v>
      </c>
      <c r="I20" s="214" t="str">
        <f t="shared" si="0"/>
        <v>Reducir el Riesgo, Evitar, Compartir o Transferir el Riesgo</v>
      </c>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row>
    <row r="21" spans="1:130" s="38" customFormat="1" ht="66" customHeight="1" thickBot="1" thickTop="1">
      <c r="A21" s="80" t="str">
        <f>'IDENTIFICACION DEL RIESGO'!A20</f>
        <v>CA01416-P</v>
      </c>
      <c r="B21" s="80" t="str">
        <f>'IDENTIFICACION DEL RIESGO'!B20</f>
        <v>GESTION DE TIC`S</v>
      </c>
      <c r="C21" s="47" t="str">
        <f>'IDENTIFICACION DEL RIESGO'!D20</f>
        <v>INCUMPLIMIENTO DE LA LEY 1712 DE 2014</v>
      </c>
      <c r="D21" s="118">
        <v>3</v>
      </c>
      <c r="E21" s="118">
        <v>3</v>
      </c>
      <c r="F21" s="118" t="s">
        <v>17</v>
      </c>
      <c r="G21" s="123" t="s">
        <v>298</v>
      </c>
      <c r="H21" s="221" t="str">
        <f t="shared" si="1"/>
        <v>ZONA DE RIESGO ALTA</v>
      </c>
      <c r="I21" s="214" t="str">
        <f t="shared" si="0"/>
        <v>Reducir el Riesgo, Evitar, Compartir o Transferir el Riesgo</v>
      </c>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row>
    <row r="22" spans="1:130" s="38" customFormat="1" ht="60.75" customHeight="1" thickBot="1" thickTop="1">
      <c r="A22" s="80" t="str">
        <f>'IDENTIFICACION DEL RIESGO'!A21</f>
        <v>CA01516-P</v>
      </c>
      <c r="B22" s="80" t="str">
        <f>'IDENTIFICACION DEL RIESGO'!B21</f>
        <v>GESTION DE TIC`S</v>
      </c>
      <c r="C22" s="47" t="str">
        <f>'IDENTIFICACION DEL RIESGO'!D21</f>
        <v>QUE NO SE TENGAN CANALES EFECTIVOS DE COMUNICACIÓN CON EL CIUDADANO </v>
      </c>
      <c r="D22" s="118">
        <v>3</v>
      </c>
      <c r="E22" s="118">
        <v>3</v>
      </c>
      <c r="F22" s="118" t="s">
        <v>17</v>
      </c>
      <c r="G22" s="123" t="s">
        <v>298</v>
      </c>
      <c r="H22" s="221" t="str">
        <f t="shared" si="1"/>
        <v>ZONA DE RIESGO ALTA</v>
      </c>
      <c r="I22" s="214" t="str">
        <f t="shared" si="0"/>
        <v>Reducir el Riesgo, Evitar, Compartir o Transferir el Riesgo</v>
      </c>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row>
    <row r="23" spans="1:130" s="38" customFormat="1" ht="60.75" customHeight="1" thickBot="1" thickTop="1">
      <c r="A23" s="204" t="str">
        <f>'IDENTIFICACION DEL RIESGO'!A22</f>
        <v>CI00117-P</v>
      </c>
      <c r="B23" s="204" t="str">
        <f>'IDENTIFICACION DEL RIESGO'!B22</f>
        <v>GESTION DE TIC`S</v>
      </c>
      <c r="C23" s="47" t="str">
        <f>'IDENTIFICACION DEL RIESGO'!D22</f>
        <v>INSTALACIÓN DE SOFTWARE  ILEGAL </v>
      </c>
      <c r="D23" s="118">
        <v>4</v>
      </c>
      <c r="E23" s="118">
        <v>4</v>
      </c>
      <c r="F23" s="118" t="s">
        <v>19</v>
      </c>
      <c r="G23" s="123"/>
      <c r="H23" s="221" t="str">
        <f t="shared" si="1"/>
        <v>ZONA DE RIESGO EXTREMA</v>
      </c>
      <c r="I23" s="214" t="str">
        <f t="shared" si="0"/>
        <v>Reducir el Riesgo, Evitar, Compartir o Transferir el Riesgo</v>
      </c>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row>
    <row r="24" spans="1:130" s="38" customFormat="1" ht="60.75" customHeight="1" thickBot="1" thickTop="1">
      <c r="A24" s="204" t="str">
        <f>'IDENTIFICACION DEL RIESGO'!A23</f>
        <v>CI00217-P</v>
      </c>
      <c r="B24" s="204" t="str">
        <f>'IDENTIFICACION DEL RIESGO'!B23</f>
        <v>GESTION DE TIC`S</v>
      </c>
      <c r="C24" s="47" t="str">
        <f>'IDENTIFICACION DEL RIESGO'!D23</f>
        <v>INCUMPLIMIENTO A LA NORMATIVIDAD </v>
      </c>
      <c r="D24" s="118">
        <v>3</v>
      </c>
      <c r="E24" s="118">
        <v>3</v>
      </c>
      <c r="F24" s="118" t="s">
        <v>17</v>
      </c>
      <c r="G24" s="123"/>
      <c r="H24" s="221" t="str">
        <f t="shared" si="1"/>
        <v>ZONA DE RIESGO ALTA</v>
      </c>
      <c r="I24" s="214" t="str">
        <f t="shared" si="0"/>
        <v>Reducir el Riesgo, Evitar, Compartir o Transferir el Riesgo</v>
      </c>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row>
    <row r="25" spans="1:130" s="38" customFormat="1" ht="60.75" customHeight="1" thickBot="1" thickTop="1">
      <c r="A25" s="204" t="str">
        <f>'IDENTIFICACION DEL RIESGO'!A24</f>
        <v>CI00317-P</v>
      </c>
      <c r="B25" s="204" t="str">
        <f>'IDENTIFICACION DEL RIESGO'!B24</f>
        <v>GESTION DE TIC`S</v>
      </c>
      <c r="C25" s="47" t="str">
        <f>'IDENTIFICACION DEL RIESGO'!D24</f>
        <v>DAÑO Y DETERIORO DE LOS EQUIPOS DE COMPUTO </v>
      </c>
      <c r="D25" s="118">
        <v>3</v>
      </c>
      <c r="E25" s="118">
        <v>3</v>
      </c>
      <c r="F25" s="118" t="s">
        <v>17</v>
      </c>
      <c r="G25" s="123"/>
      <c r="H25" s="221" t="str">
        <f t="shared" si="1"/>
        <v>ZONA DE RIESGO ALTA</v>
      </c>
      <c r="I25" s="214" t="str">
        <f t="shared" si="0"/>
        <v>Reducir el Riesgo, Evitar, Compartir o Transferir el Riesgo</v>
      </c>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row>
    <row r="26" spans="1:130" s="38" customFormat="1" ht="60.75" customHeight="1" thickBot="1" thickTop="1">
      <c r="A26" s="204" t="str">
        <f>'IDENTIFICACION DEL RIESGO'!A25</f>
        <v>CI00417-P</v>
      </c>
      <c r="B26" s="204" t="str">
        <f>'IDENTIFICACION DEL RIESGO'!B25</f>
        <v>GESTION DE TIC`S</v>
      </c>
      <c r="C26" s="47" t="str">
        <f>'IDENTIFICACION DEL RIESGO'!D25</f>
        <v>QUE NO EXISTA UN PUNTO DE RECUPERACIÓN ANTE DESASTRES </v>
      </c>
      <c r="D26" s="118">
        <v>3</v>
      </c>
      <c r="E26" s="118">
        <v>3</v>
      </c>
      <c r="F26" s="118" t="s">
        <v>17</v>
      </c>
      <c r="G26" s="123"/>
      <c r="H26" s="221" t="str">
        <f t="shared" si="1"/>
        <v>ZONA DE RIESGO ALTA</v>
      </c>
      <c r="I26" s="214" t="str">
        <f t="shared" si="0"/>
        <v>Reducir el Riesgo, Evitar, Compartir o Transferir el Riesgo</v>
      </c>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row>
    <row r="27" spans="1:130" s="38" customFormat="1" ht="60.75" customHeight="1" thickBot="1" thickTop="1">
      <c r="A27" s="272" t="str">
        <f>'IDENTIFICACION DEL RIESGO'!A26</f>
        <v>CI02217-P</v>
      </c>
      <c r="B27" s="272" t="str">
        <f>'IDENTIFICACION DEL RIESGO'!B26</f>
        <v>GESTION DE TIC`S</v>
      </c>
      <c r="C27" s="47" t="str">
        <f>'IDENTIFICACION DEL RIESGO'!D26</f>
        <v>QUE NO SE REALICE DE MANERA ADECUADA EL MANTENIMIENTO DE LOS EQUIPOS DE COMPUTO DURANTE LA VIGENCIA </v>
      </c>
      <c r="D27" s="118">
        <v>3</v>
      </c>
      <c r="E27" s="118">
        <v>3</v>
      </c>
      <c r="F27" s="118" t="s">
        <v>17</v>
      </c>
      <c r="G27" s="123"/>
      <c r="H27" s="221" t="str">
        <f t="shared" si="1"/>
        <v>ZONA DE RIESGO ALTA</v>
      </c>
      <c r="I27" s="214" t="str">
        <f t="shared" si="0"/>
        <v>Reducir el Riesgo, Evitar, Compartir o Transferir el Riesgo</v>
      </c>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row>
    <row r="28" spans="1:130" s="38" customFormat="1" ht="60.75" customHeight="1" thickBot="1" thickTop="1">
      <c r="A28" s="314" t="str">
        <f>'IDENTIFICACION DEL RIESGO'!A27</f>
        <v>CA1117-P</v>
      </c>
      <c r="B28" s="314" t="str">
        <f>'IDENTIFICACION DEL RIESGO'!B27</f>
        <v>GESTION DE TIC`S</v>
      </c>
      <c r="C28" s="47" t="str">
        <f>'IDENTIFICACION DEL RIESGO'!D27</f>
        <v>QUE NO SE REALICE LA PUBLICACION  DE LA INFORMACIÓN MINIMA A PUBLICAR  EN  LA PAGINA WEB DE LA ENTIDAD COMO EXIGE LA ESTRATEGIA DE TRANSPARENCIA Y ACCESO A LA INFORMACIÓN</v>
      </c>
      <c r="D28" s="118">
        <v>3</v>
      </c>
      <c r="E28" s="118">
        <v>3</v>
      </c>
      <c r="F28" s="118" t="s">
        <v>17</v>
      </c>
      <c r="G28" s="123"/>
      <c r="H28" s="221" t="str">
        <f t="shared" si="1"/>
        <v>ZONA DE RIESGO ALTA</v>
      </c>
      <c r="I28" s="214" t="str">
        <f t="shared" si="0"/>
        <v>Reducir el Riesgo, Evitar, Compartir o Transferir el Riesgo</v>
      </c>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row>
    <row r="29" spans="1:130" s="119" customFormat="1" ht="77.25" customHeight="1" thickBot="1" thickTop="1">
      <c r="A29" s="79" t="str">
        <f>'IDENTIFICACION DEL RIESGO'!A28</f>
        <v>CI01113-P</v>
      </c>
      <c r="B29" s="79" t="str">
        <f>'IDENTIFICACION DEL RIESGO'!B28</f>
        <v>MEDICION Y MEJORA</v>
      </c>
      <c r="C29" s="58" t="str">
        <f>'IDENTIFICACION DEL RIESGO'!D28</f>
        <v>NO DAR DIFUSION OPORTUNA DE LOS PROCEDIMIENTOS A LOS FUNCIONARIOS DE LA ENTIDAD</v>
      </c>
      <c r="D29" s="129">
        <v>3</v>
      </c>
      <c r="E29" s="129">
        <v>1</v>
      </c>
      <c r="F29" s="129" t="s">
        <v>15</v>
      </c>
      <c r="G29" s="130" t="s">
        <v>96</v>
      </c>
      <c r="H29" s="222" t="str">
        <f t="shared" si="1"/>
        <v>ZONA DE RIESGO BAJA</v>
      </c>
      <c r="I29" s="215" t="str">
        <f t="shared" si="0"/>
        <v>Asumir el Riesgo</v>
      </c>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3"/>
      <c r="DL29" s="233"/>
      <c r="DM29" s="233"/>
      <c r="DN29" s="233"/>
      <c r="DO29" s="233"/>
      <c r="DP29" s="233"/>
      <c r="DQ29" s="233"/>
      <c r="DR29" s="233"/>
      <c r="DS29" s="233"/>
      <c r="DT29" s="233"/>
      <c r="DU29" s="233"/>
      <c r="DV29" s="233"/>
      <c r="DW29" s="233"/>
      <c r="DX29" s="233"/>
      <c r="DY29" s="233"/>
      <c r="DZ29" s="233"/>
    </row>
    <row r="30" spans="1:130" s="119" customFormat="1" ht="50.25" customHeight="1" thickBot="1" thickTop="1">
      <c r="A30" s="79" t="str">
        <f>'IDENTIFICACION DEL RIESGO'!A29</f>
        <v>CA06213-P
CA07814-P</v>
      </c>
      <c r="B30" s="79" t="str">
        <f>'IDENTIFICACION DEL RIESGO'!B29</f>
        <v>MEDICION Y MEJORA</v>
      </c>
      <c r="C30" s="58" t="str">
        <f>'IDENTIFICACION DEL RIESGO'!D29</f>
        <v>DEBILIDADES EN LA MEDICION DEL PROCESO </v>
      </c>
      <c r="D30" s="129">
        <v>4</v>
      </c>
      <c r="E30" s="129">
        <v>1</v>
      </c>
      <c r="F30" s="129" t="s">
        <v>16</v>
      </c>
      <c r="G30" s="129" t="s">
        <v>96</v>
      </c>
      <c r="H30" s="222" t="str">
        <f t="shared" si="1"/>
        <v>ZONA DE RIESGO MODERADA</v>
      </c>
      <c r="I30" s="215" t="str">
        <f t="shared" si="0"/>
        <v>Asumir el Riesgo, Reducir el Riesgo</v>
      </c>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row>
    <row r="31" spans="1:130" s="119" customFormat="1" ht="60.75" customHeight="1" thickBot="1" thickTop="1">
      <c r="A31" s="79" t="str">
        <f>'IDENTIFICACION DEL RIESGO'!A30</f>
        <v>CA07714-P</v>
      </c>
      <c r="B31" s="79" t="str">
        <f>'IDENTIFICACION DEL RIESGO'!B30</f>
        <v>MEDICION Y MEJORA</v>
      </c>
      <c r="C31" s="58" t="str">
        <f>'IDENTIFICACION DEL RIESGO'!D30</f>
        <v>POSIBLE UTILIZACION DE FORMATOS INCORRECTOS POR PARTE DE LOS FUNCIONARIOS DE LA ENTIDAD</v>
      </c>
      <c r="D31" s="129">
        <v>3</v>
      </c>
      <c r="E31" s="129">
        <v>3</v>
      </c>
      <c r="F31" s="129" t="s">
        <v>16</v>
      </c>
      <c r="G31" s="129" t="s">
        <v>96</v>
      </c>
      <c r="H31" s="222" t="str">
        <f t="shared" si="1"/>
        <v>ZONA DE RIESGO MODERADA</v>
      </c>
      <c r="I31" s="215" t="str">
        <f t="shared" si="0"/>
        <v>Asumir el Riesgo, Reducir el Riesgo</v>
      </c>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row>
    <row r="32" spans="1:130" s="119" customFormat="1" ht="60.75" customHeight="1" thickBot="1" thickTop="1">
      <c r="A32" s="79" t="str">
        <f>'IDENTIFICACION DEL RIESGO'!A31</f>
        <v>CI03215-P</v>
      </c>
      <c r="B32" s="79" t="str">
        <f>'IDENTIFICACION DEL RIESGO'!B31</f>
        <v>MEDICION Y MEJORA</v>
      </c>
      <c r="C32" s="58" t="str">
        <f>'IDENTIFICACION DEL RIESGO'!D31</f>
        <v>ERROR EN LA PUBLICACIÓN DE LOS DOCUMENTOS DEL SIG </v>
      </c>
      <c r="D32" s="129">
        <v>4</v>
      </c>
      <c r="E32" s="129">
        <v>3</v>
      </c>
      <c r="F32" s="129" t="s">
        <v>17</v>
      </c>
      <c r="G32" s="129" t="s">
        <v>269</v>
      </c>
      <c r="H32" s="222" t="str">
        <f t="shared" si="1"/>
        <v>ZONA DE RIESGO ALTA</v>
      </c>
      <c r="I32" s="215" t="str">
        <f t="shared" si="0"/>
        <v>Reducir el Riesgo, Evitar, Compartir o Transferir el Riesgo</v>
      </c>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row>
    <row r="33" spans="1:130" s="119" customFormat="1" ht="60.75" customHeight="1" thickBot="1" thickTop="1">
      <c r="A33" s="79" t="str">
        <f>'IDENTIFICACION DEL RIESGO'!A32</f>
        <v>CA00617-P</v>
      </c>
      <c r="B33" s="79" t="str">
        <f>'IDENTIFICACION DEL RIESGO'!B32</f>
        <v>MEDICION Y MEJORA</v>
      </c>
      <c r="C33" s="58" t="str">
        <f>'IDENTIFICACION DEL RIESGO'!D32</f>
        <v>QUE NO SE CUENTE CON LOS INDICADORES ADECUADOS PARA MEDIR LA GESTIÓN DEL PROCESO </v>
      </c>
      <c r="D33" s="129">
        <v>4</v>
      </c>
      <c r="E33" s="129">
        <v>3</v>
      </c>
      <c r="F33" s="129" t="s">
        <v>17</v>
      </c>
      <c r="G33" s="129" t="s">
        <v>224</v>
      </c>
      <c r="H33" s="222" t="str">
        <f t="shared" si="1"/>
        <v>ZONA DE RIESGO ALTA</v>
      </c>
      <c r="I33" s="215" t="str">
        <f t="shared" si="0"/>
        <v>Reducir el Riesgo, Evitar, Compartir o Transferir el Riesgo</v>
      </c>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row>
    <row r="34" spans="1:130" s="119" customFormat="1" ht="60.75" customHeight="1" thickBot="1" thickTop="1">
      <c r="A34" s="79" t="str">
        <f>'IDENTIFICACION DEL RIESGO'!A33</f>
        <v>CA00717-P</v>
      </c>
      <c r="B34" s="275" t="str">
        <f>'IDENTIFICACION DEL RIESGO'!B33</f>
        <v>MEDICION Y MEJORA</v>
      </c>
      <c r="C34" s="276" t="str">
        <f>'IDENTIFICACION DEL RIESGO'!D33</f>
        <v>QUE NO SE MIDA DE MANERA ADECUADA LA CONFORMIDAD DEL SISTEMA DE GESTIÓN </v>
      </c>
      <c r="D34" s="129">
        <v>4</v>
      </c>
      <c r="E34" s="129">
        <v>3</v>
      </c>
      <c r="F34" s="129" t="s">
        <v>17</v>
      </c>
      <c r="G34" s="129" t="s">
        <v>224</v>
      </c>
      <c r="H34" s="222" t="str">
        <f t="shared" si="1"/>
        <v>ZONA DE RIESGO ALTA</v>
      </c>
      <c r="I34" s="215" t="str">
        <f t="shared" si="0"/>
        <v>Reducir el Riesgo, Evitar, Compartir o Transferir el Riesgo</v>
      </c>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B34" s="233"/>
      <c r="DC34" s="233"/>
      <c r="DD34" s="233"/>
      <c r="DE34" s="233"/>
      <c r="DF34" s="233"/>
      <c r="DG34" s="233"/>
      <c r="DH34" s="233"/>
      <c r="DI34" s="233"/>
      <c r="DJ34" s="233"/>
      <c r="DK34" s="233"/>
      <c r="DL34" s="233"/>
      <c r="DM34" s="233"/>
      <c r="DN34" s="233"/>
      <c r="DO34" s="233"/>
      <c r="DP34" s="233"/>
      <c r="DQ34" s="233"/>
      <c r="DR34" s="233"/>
      <c r="DS34" s="233"/>
      <c r="DT34" s="233"/>
      <c r="DU34" s="233"/>
      <c r="DV34" s="233"/>
      <c r="DW34" s="233"/>
      <c r="DX34" s="233"/>
      <c r="DY34" s="233"/>
      <c r="DZ34" s="233"/>
    </row>
    <row r="35" spans="1:130" s="81" customFormat="1" ht="75.75" customHeight="1" thickBot="1" thickTop="1">
      <c r="A35" s="84" t="str">
        <f>'IDENTIFICACION DEL RIESGO'!A34</f>
        <v>CI04115-P</v>
      </c>
      <c r="B35" s="84" t="str">
        <f>'IDENTIFICACION DEL RIESGO'!B34</f>
        <v>GESTION DOCUMENTAL</v>
      </c>
      <c r="C35" s="83" t="str">
        <f>'IDENTIFICACION DEL RIESGO'!D34</f>
        <v>POSIBLE DEMORA EN LA CREACIÓN DE LOS EXPEDIENTES VIRTUALES </v>
      </c>
      <c r="D35" s="103">
        <v>3</v>
      </c>
      <c r="E35" s="84">
        <v>3</v>
      </c>
      <c r="F35" s="103" t="s">
        <v>17</v>
      </c>
      <c r="G35" s="103" t="s">
        <v>224</v>
      </c>
      <c r="H35" s="223" t="str">
        <f t="shared" si="1"/>
        <v>ZONA DE RIESGO ALTA</v>
      </c>
      <c r="I35" s="216" t="str">
        <f aca="true" t="shared" si="2" ref="I35:I62">IF(F35="B",$J$2,IF(F35="M",$K$2,IF(F35="A",$L$2,IF(F35="E",$M$2,"0"))))</f>
        <v>Reducir el Riesgo, Evitar, Compartir o Transferir el Riesgo</v>
      </c>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c r="BT35" s="233"/>
      <c r="BU35" s="233"/>
      <c r="BV35" s="233"/>
      <c r="BW35" s="233"/>
      <c r="BX35" s="233"/>
      <c r="BY35" s="233"/>
      <c r="BZ35" s="233"/>
      <c r="CA35" s="233"/>
      <c r="CB35" s="233"/>
      <c r="CC35" s="233"/>
      <c r="CD35" s="233"/>
      <c r="CE35" s="233"/>
      <c r="CF35" s="233"/>
      <c r="CG35" s="233"/>
      <c r="CH35" s="233"/>
      <c r="CI35" s="233"/>
      <c r="CJ35" s="233"/>
      <c r="CK35" s="233"/>
      <c r="CL35" s="233"/>
      <c r="CM35" s="233"/>
      <c r="CN35" s="233"/>
      <c r="CO35" s="233"/>
      <c r="CP35" s="233"/>
      <c r="CQ35" s="233"/>
      <c r="CR35" s="233"/>
      <c r="CS35" s="233"/>
      <c r="CT35" s="233"/>
      <c r="CU35" s="233"/>
      <c r="CV35" s="233"/>
      <c r="CW35" s="233"/>
      <c r="CX35" s="233"/>
      <c r="CY35" s="233"/>
      <c r="CZ35" s="233"/>
      <c r="DA35" s="233"/>
      <c r="DB35" s="233"/>
      <c r="DC35" s="233"/>
      <c r="DD35" s="233"/>
      <c r="DE35" s="233"/>
      <c r="DF35" s="233"/>
      <c r="DG35" s="233"/>
      <c r="DH35" s="233"/>
      <c r="DI35" s="233"/>
      <c r="DJ35" s="233"/>
      <c r="DK35" s="233"/>
      <c r="DL35" s="233"/>
      <c r="DM35" s="233"/>
      <c r="DN35" s="233"/>
      <c r="DO35" s="233"/>
      <c r="DP35" s="233"/>
      <c r="DQ35" s="233"/>
      <c r="DR35" s="233"/>
      <c r="DS35" s="233"/>
      <c r="DT35" s="233"/>
      <c r="DU35" s="233"/>
      <c r="DV35" s="233"/>
      <c r="DW35" s="233"/>
      <c r="DX35" s="233"/>
      <c r="DY35" s="233"/>
      <c r="DZ35" s="233"/>
    </row>
    <row r="36" spans="1:130" s="81" customFormat="1" ht="75.75" customHeight="1" thickBot="1" thickTop="1">
      <c r="A36" s="84" t="str">
        <f>'IDENTIFICACION DEL RIESGO'!A35</f>
        <v>CI00817-P</v>
      </c>
      <c r="B36" s="84" t="str">
        <f>'IDENTIFICACION DEL RIESGO'!B35</f>
        <v>GESTION DOCUMENTAL</v>
      </c>
      <c r="C36" s="83" t="str">
        <f>'IDENTIFICACION DEL RIESGO'!D35</f>
        <v>DETERIORO DE LOS DOCUMENTOS DE ARCHIVO, PAPEL,FOTOGRAFIAS,MAGNETICO.  </v>
      </c>
      <c r="D36" s="103">
        <v>4</v>
      </c>
      <c r="E36" s="84">
        <v>3</v>
      </c>
      <c r="F36" s="103" t="s">
        <v>17</v>
      </c>
      <c r="G36" s="103" t="s">
        <v>236</v>
      </c>
      <c r="H36" s="223" t="str">
        <f t="shared" si="1"/>
        <v>ZONA DE RIESGO ALTA</v>
      </c>
      <c r="I36" s="216" t="str">
        <f t="shared" si="2"/>
        <v>Reducir el Riesgo, Evitar, Compartir o Transferir el Riesgo</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3"/>
      <c r="CL36" s="233"/>
      <c r="CM36" s="233"/>
      <c r="CN36" s="233"/>
      <c r="CO36" s="233"/>
      <c r="CP36" s="233"/>
      <c r="CQ36" s="233"/>
      <c r="CR36" s="233"/>
      <c r="CS36" s="233"/>
      <c r="CT36" s="233"/>
      <c r="CU36" s="233"/>
      <c r="CV36" s="233"/>
      <c r="CW36" s="233"/>
      <c r="CX36" s="233"/>
      <c r="CY36" s="233"/>
      <c r="CZ36" s="233"/>
      <c r="DA36" s="233"/>
      <c r="DB36" s="233"/>
      <c r="DC36" s="233"/>
      <c r="DD36" s="233"/>
      <c r="DE36" s="233"/>
      <c r="DF36" s="233"/>
      <c r="DG36" s="233"/>
      <c r="DH36" s="233"/>
      <c r="DI36" s="233"/>
      <c r="DJ36" s="233"/>
      <c r="DK36" s="233"/>
      <c r="DL36" s="233"/>
      <c r="DM36" s="233"/>
      <c r="DN36" s="233"/>
      <c r="DO36" s="233"/>
      <c r="DP36" s="233"/>
      <c r="DQ36" s="233"/>
      <c r="DR36" s="233"/>
      <c r="DS36" s="233"/>
      <c r="DT36" s="233"/>
      <c r="DU36" s="233"/>
      <c r="DV36" s="233"/>
      <c r="DW36" s="233"/>
      <c r="DX36" s="233"/>
      <c r="DY36" s="233"/>
      <c r="DZ36" s="233"/>
    </row>
    <row r="37" spans="1:130" s="81" customFormat="1" ht="75.75" customHeight="1" thickBot="1" thickTop="1">
      <c r="A37" s="84" t="str">
        <f>'IDENTIFICACION DEL RIESGO'!A36</f>
        <v>CI02317-P</v>
      </c>
      <c r="B37" s="84" t="str">
        <f>'IDENTIFICACION DEL RIESGO'!B36</f>
        <v>GESTION DOCUMENTAL</v>
      </c>
      <c r="C37" s="83" t="str">
        <f>'IDENTIFICACION DEL RIESGO'!D36</f>
        <v>PERDIDA DE LA INFORMACIÓN GENREDA POR EL PROCESO DE GESTION DOCUMENTAL </v>
      </c>
      <c r="D37" s="103">
        <v>4</v>
      </c>
      <c r="E37" s="84">
        <v>3</v>
      </c>
      <c r="F37" s="103" t="s">
        <v>17</v>
      </c>
      <c r="G37" s="103" t="s">
        <v>224</v>
      </c>
      <c r="H37" s="223" t="str">
        <f aca="true" t="shared" si="3" ref="H37:H42">IF(F37="B",$J$1,IF(F37="M",$K$1,IF(F37="A",$L$1,IF(F37="E",$M$1,"0"))))</f>
        <v>ZONA DE RIESGO ALTA</v>
      </c>
      <c r="I37" s="216" t="str">
        <f t="shared" si="2"/>
        <v>Reducir el Riesgo, Evitar, Compartir o Transferir el Riesgo</v>
      </c>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c r="DS37" s="233"/>
      <c r="DT37" s="233"/>
      <c r="DU37" s="233"/>
      <c r="DV37" s="233"/>
      <c r="DW37" s="233"/>
      <c r="DX37" s="233"/>
      <c r="DY37" s="233"/>
      <c r="DZ37" s="233"/>
    </row>
    <row r="38" spans="1:130" s="126" customFormat="1" ht="60.75" customHeight="1" thickBot="1" thickTop="1">
      <c r="A38" s="151" t="str">
        <f>'IDENTIFICACION DEL RIESGO'!A37</f>
        <v>CA01217-P</v>
      </c>
      <c r="B38" s="151" t="str">
        <f>'IDENTIFICACION DEL RIESGO'!B37</f>
        <v>ATENCIÓN AL CIUDADANO</v>
      </c>
      <c r="C38" s="149" t="str">
        <f>'IDENTIFICACION DEL RIESGO'!D37</f>
        <v>POSIBLE INCUMPLIMIENTO EN LA IMPLEMENTACION DE LOS REQUISITOS  DE LA NORMA DEL SISTEMA DE GESTIÓN </v>
      </c>
      <c r="D38" s="153">
        <v>4</v>
      </c>
      <c r="E38" s="153">
        <v>3</v>
      </c>
      <c r="F38" s="153" t="s">
        <v>17</v>
      </c>
      <c r="G38" s="153" t="s">
        <v>224</v>
      </c>
      <c r="H38" s="224" t="str">
        <f t="shared" si="3"/>
        <v>ZONA DE RIESGO ALTA</v>
      </c>
      <c r="I38" s="217" t="str">
        <f t="shared" si="2"/>
        <v>Reducir el Riesgo, Evitar, Compartir o Transferir el Riesgo</v>
      </c>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3"/>
      <c r="CL38" s="233"/>
      <c r="CM38" s="233"/>
      <c r="CN38" s="233"/>
      <c r="CO38" s="233"/>
      <c r="CP38" s="233"/>
      <c r="CQ38" s="233"/>
      <c r="CR38" s="233"/>
      <c r="CS38" s="233"/>
      <c r="CT38" s="233"/>
      <c r="CU38" s="233"/>
      <c r="CV38" s="233"/>
      <c r="CW38" s="233"/>
      <c r="CX38" s="233"/>
      <c r="CY38" s="233"/>
      <c r="CZ38" s="233"/>
      <c r="DA38" s="233"/>
      <c r="DB38" s="233"/>
      <c r="DC38" s="233"/>
      <c r="DD38" s="233"/>
      <c r="DE38" s="233"/>
      <c r="DF38" s="233"/>
      <c r="DG38" s="233"/>
      <c r="DH38" s="233"/>
      <c r="DI38" s="233"/>
      <c r="DJ38" s="233"/>
      <c r="DK38" s="233"/>
      <c r="DL38" s="233"/>
      <c r="DM38" s="233"/>
      <c r="DN38" s="233"/>
      <c r="DO38" s="233"/>
      <c r="DP38" s="233"/>
      <c r="DQ38" s="233"/>
      <c r="DR38" s="233"/>
      <c r="DS38" s="233"/>
      <c r="DT38" s="233"/>
      <c r="DU38" s="233"/>
      <c r="DV38" s="233"/>
      <c r="DW38" s="233"/>
      <c r="DX38" s="233"/>
      <c r="DY38" s="233"/>
      <c r="DZ38" s="233"/>
    </row>
    <row r="39" spans="1:130" s="126" customFormat="1" ht="60.75" customHeight="1" thickBot="1" thickTop="1">
      <c r="A39" s="151" t="str">
        <f>'IDENTIFICACION DEL RIESGO'!A38</f>
        <v>CA01317-P</v>
      </c>
      <c r="B39" s="151" t="str">
        <f>'IDENTIFICACION DEL RIESGO'!B38</f>
        <v>ATENCIÓN AL CIUDADANO</v>
      </c>
      <c r="C39" s="149" t="str">
        <f>'IDENTIFICACION DEL RIESGO'!D38</f>
        <v>INCREMENTO EN EL NÚMERO DE PQRSD A NIVEL NACIONAL </v>
      </c>
      <c r="D39" s="153">
        <v>4</v>
      </c>
      <c r="E39" s="153">
        <v>3</v>
      </c>
      <c r="F39" s="153" t="s">
        <v>17</v>
      </c>
      <c r="G39" s="153" t="s">
        <v>224</v>
      </c>
      <c r="H39" s="224" t="str">
        <f t="shared" si="3"/>
        <v>ZONA DE RIESGO ALTA</v>
      </c>
      <c r="I39" s="217" t="str">
        <f t="shared" si="2"/>
        <v>Reducir el Riesgo, Evitar, Compartir o Transferir el Riesgo</v>
      </c>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33"/>
      <c r="CP39" s="233"/>
      <c r="CQ39" s="233"/>
      <c r="CR39" s="233"/>
      <c r="CS39" s="233"/>
      <c r="CT39" s="233"/>
      <c r="CU39" s="233"/>
      <c r="CV39" s="233"/>
      <c r="CW39" s="233"/>
      <c r="CX39" s="233"/>
      <c r="CY39" s="233"/>
      <c r="CZ39" s="233"/>
      <c r="DA39" s="233"/>
      <c r="DB39" s="233"/>
      <c r="DC39" s="233"/>
      <c r="DD39" s="233"/>
      <c r="DE39" s="233"/>
      <c r="DF39" s="233"/>
      <c r="DG39" s="233"/>
      <c r="DH39" s="233"/>
      <c r="DI39" s="233"/>
      <c r="DJ39" s="233"/>
      <c r="DK39" s="233"/>
      <c r="DL39" s="233"/>
      <c r="DM39" s="233"/>
      <c r="DN39" s="233"/>
      <c r="DO39" s="233"/>
      <c r="DP39" s="233"/>
      <c r="DQ39" s="233"/>
      <c r="DR39" s="233"/>
      <c r="DS39" s="233"/>
      <c r="DT39" s="233"/>
      <c r="DU39" s="233"/>
      <c r="DV39" s="233"/>
      <c r="DW39" s="233"/>
      <c r="DX39" s="233"/>
      <c r="DY39" s="233"/>
      <c r="DZ39" s="233"/>
    </row>
    <row r="40" spans="1:130" s="126" customFormat="1" ht="60.75" customHeight="1" thickBot="1" thickTop="1">
      <c r="A40" s="151" t="str">
        <f>'IDENTIFICACION DEL RIESGO'!A39</f>
        <v>CA01417-P</v>
      </c>
      <c r="B40" s="151" t="str">
        <f>'IDENTIFICACION DEL RIESGO'!B39</f>
        <v>ATENCIÓN AL CIUDADANO</v>
      </c>
      <c r="C40" s="149" t="str">
        <f>'IDENTIFICACION DEL RIESGO'!D39</f>
        <v>INCUMPLIMIENTO CON LA GUIA DE PROTOCOLO DE ATENCIÓN AL CIUDADANO </v>
      </c>
      <c r="D40" s="153">
        <v>4</v>
      </c>
      <c r="E40" s="153">
        <v>3</v>
      </c>
      <c r="F40" s="153" t="s">
        <v>17</v>
      </c>
      <c r="G40" s="153" t="s">
        <v>224</v>
      </c>
      <c r="H40" s="224" t="str">
        <f t="shared" si="3"/>
        <v>ZONA DE RIESGO ALTA</v>
      </c>
      <c r="I40" s="217" t="str">
        <f t="shared" si="2"/>
        <v>Reducir el Riesgo, Evitar, Compartir o Transferir el Riesgo</v>
      </c>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K40" s="233"/>
      <c r="CL40" s="233"/>
      <c r="CM40" s="233"/>
      <c r="CN40" s="233"/>
      <c r="CO40" s="233"/>
      <c r="CP40" s="233"/>
      <c r="CQ40" s="233"/>
      <c r="CR40" s="233"/>
      <c r="CS40" s="233"/>
      <c r="CT40" s="233"/>
      <c r="CU40" s="233"/>
      <c r="CV40" s="233"/>
      <c r="CW40" s="233"/>
      <c r="CX40" s="233"/>
      <c r="CY40" s="233"/>
      <c r="CZ40" s="233"/>
      <c r="DA40" s="233"/>
      <c r="DB40" s="233"/>
      <c r="DC40" s="233"/>
      <c r="DD40" s="233"/>
      <c r="DE40" s="233"/>
      <c r="DF40" s="233"/>
      <c r="DG40" s="233"/>
      <c r="DH40" s="233"/>
      <c r="DI40" s="233"/>
      <c r="DJ40" s="233"/>
      <c r="DK40" s="233"/>
      <c r="DL40" s="233"/>
      <c r="DM40" s="233"/>
      <c r="DN40" s="233"/>
      <c r="DO40" s="233"/>
      <c r="DP40" s="233"/>
      <c r="DQ40" s="233"/>
      <c r="DR40" s="233"/>
      <c r="DS40" s="233"/>
      <c r="DT40" s="233"/>
      <c r="DU40" s="233"/>
      <c r="DV40" s="233"/>
      <c r="DW40" s="233"/>
      <c r="DX40" s="233"/>
      <c r="DY40" s="233"/>
      <c r="DZ40" s="233"/>
    </row>
    <row r="41" spans="1:130" s="126" customFormat="1" ht="60.75" customHeight="1" thickBot="1" thickTop="1">
      <c r="A41" s="151" t="str">
        <f>'IDENTIFICACION DEL RIESGO'!A40</f>
        <v>CA01517-P</v>
      </c>
      <c r="B41" s="151" t="str">
        <f>'IDENTIFICACION DEL RIESGO'!B40</f>
        <v>ATENCIÓN AL CIUDADANO</v>
      </c>
      <c r="C41" s="149" t="str">
        <f>'IDENTIFICACION DEL RIESGO'!D40</f>
        <v>QUE SE PRESENTEN PRODUCTOS Y/O SERVICIOS NO CONFORMES EN EL PROCESO </v>
      </c>
      <c r="D41" s="153">
        <v>3</v>
      </c>
      <c r="E41" s="153">
        <v>3</v>
      </c>
      <c r="F41" s="153" t="s">
        <v>17</v>
      </c>
      <c r="G41" s="153" t="s">
        <v>224</v>
      </c>
      <c r="H41" s="224" t="str">
        <f t="shared" si="3"/>
        <v>ZONA DE RIESGO ALTA</v>
      </c>
      <c r="I41" s="217" t="str">
        <f t="shared" si="2"/>
        <v>Reducir el Riesgo, Evitar, Compartir o Transferir el Riesgo</v>
      </c>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K41" s="233"/>
      <c r="CL41" s="233"/>
      <c r="CM41" s="233"/>
      <c r="CN41" s="233"/>
      <c r="CO41" s="233"/>
      <c r="CP41" s="233"/>
      <c r="CQ41" s="233"/>
      <c r="CR41" s="233"/>
      <c r="CS41" s="233"/>
      <c r="CT41" s="233"/>
      <c r="CU41" s="233"/>
      <c r="CV41" s="233"/>
      <c r="CW41" s="233"/>
      <c r="CX41" s="233"/>
      <c r="CY41" s="233"/>
      <c r="CZ41" s="233"/>
      <c r="DA41" s="233"/>
      <c r="DB41" s="233"/>
      <c r="DC41" s="233"/>
      <c r="DD41" s="233"/>
      <c r="DE41" s="233"/>
      <c r="DF41" s="233"/>
      <c r="DG41" s="233"/>
      <c r="DH41" s="233"/>
      <c r="DI41" s="233"/>
      <c r="DJ41" s="233"/>
      <c r="DK41" s="233"/>
      <c r="DL41" s="233"/>
      <c r="DM41" s="233"/>
      <c r="DN41" s="233"/>
      <c r="DO41" s="233"/>
      <c r="DP41" s="233"/>
      <c r="DQ41" s="233"/>
      <c r="DR41" s="233"/>
      <c r="DS41" s="233"/>
      <c r="DT41" s="233"/>
      <c r="DU41" s="233"/>
      <c r="DV41" s="233"/>
      <c r="DW41" s="233"/>
      <c r="DX41" s="233"/>
      <c r="DY41" s="233"/>
      <c r="DZ41" s="233"/>
    </row>
    <row r="42" spans="1:130" s="126" customFormat="1" ht="60.75" customHeight="1" thickBot="1" thickTop="1">
      <c r="A42" s="316" t="str">
        <f>'IDENTIFICACION DEL RIESGO'!A41</f>
        <v>CA1917-P</v>
      </c>
      <c r="B42" s="316" t="str">
        <f>'IDENTIFICACION DEL RIESGO'!B41</f>
        <v>ATENCIÓN AL CIUDADANO</v>
      </c>
      <c r="C42" s="149" t="str">
        <f>'IDENTIFICACION DEL RIESGO'!D41</f>
        <v>QUE NO SE PUEDA MEDIR EL NIVEL DE SATISFACCIÓN DEL USUSARIO Y/O CIUDADANO CON EL SERVICIO QUE SE ESTÁ PRESTANDO EN LA ENTIDAD.</v>
      </c>
      <c r="D42" s="153">
        <v>3</v>
      </c>
      <c r="E42" s="153">
        <v>3</v>
      </c>
      <c r="F42" s="153" t="s">
        <v>17</v>
      </c>
      <c r="G42" s="153" t="s">
        <v>236</v>
      </c>
      <c r="H42" s="224" t="str">
        <f t="shared" si="3"/>
        <v>ZONA DE RIESGO ALTA</v>
      </c>
      <c r="I42" s="217" t="str">
        <f t="shared" si="2"/>
        <v>Reducir el Riesgo, Evitar, Compartir o Transferir el Riesgo</v>
      </c>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K42" s="233"/>
      <c r="CL42" s="233"/>
      <c r="CM42" s="233"/>
      <c r="CN42" s="233"/>
      <c r="CO42" s="233"/>
      <c r="CP42" s="233"/>
      <c r="CQ42" s="233"/>
      <c r="CR42" s="233"/>
      <c r="CS42" s="233"/>
      <c r="CT42" s="233"/>
      <c r="CU42" s="233"/>
      <c r="CV42" s="233"/>
      <c r="CW42" s="233"/>
      <c r="CX42" s="233"/>
      <c r="CY42" s="233"/>
      <c r="CZ42" s="233"/>
      <c r="DA42" s="233"/>
      <c r="DB42" s="233"/>
      <c r="DC42" s="233"/>
      <c r="DD42" s="233"/>
      <c r="DE42" s="233"/>
      <c r="DF42" s="233"/>
      <c r="DG42" s="233"/>
      <c r="DH42" s="233"/>
      <c r="DI42" s="233"/>
      <c r="DJ42" s="233"/>
      <c r="DK42" s="233"/>
      <c r="DL42" s="233"/>
      <c r="DM42" s="233"/>
      <c r="DN42" s="233"/>
      <c r="DO42" s="233"/>
      <c r="DP42" s="233"/>
      <c r="DQ42" s="233"/>
      <c r="DR42" s="233"/>
      <c r="DS42" s="233"/>
      <c r="DT42" s="233"/>
      <c r="DU42" s="233"/>
      <c r="DV42" s="233"/>
      <c r="DW42" s="233"/>
      <c r="DX42" s="233"/>
      <c r="DY42" s="233"/>
      <c r="DZ42" s="233"/>
    </row>
    <row r="43" spans="1:130" s="105" customFormat="1" ht="88.5" customHeight="1" thickBot="1" thickTop="1">
      <c r="A43" s="41" t="str">
        <f>'IDENTIFICACION DEL RIESGO'!A42</f>
        <v>CI00616-P</v>
      </c>
      <c r="B43" s="41" t="str">
        <f>'IDENTIFICACION DEL RIESGO'!B42</f>
        <v>GESTIÓN DE SERVICIOS DE SALUD ( BARRANQUILLA) </v>
      </c>
      <c r="C43" s="41" t="str">
        <f>'IDENTIFICACION DEL RIESGO'!D42</f>
        <v>Icumplimiento de la Normatividad Archivistica </v>
      </c>
      <c r="D43" s="104">
        <v>4</v>
      </c>
      <c r="E43" s="104">
        <v>3</v>
      </c>
      <c r="F43" s="104" t="s">
        <v>17</v>
      </c>
      <c r="G43" s="104"/>
      <c r="H43" s="225" t="str">
        <f t="shared" si="1"/>
        <v>ZONA DE RIESGO ALTA</v>
      </c>
      <c r="I43" s="218" t="str">
        <f t="shared" si="2"/>
        <v>Reducir el Riesgo, Evitar, Compartir o Transferir el Riesgo</v>
      </c>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3"/>
      <c r="CN43" s="233"/>
      <c r="CO43" s="233"/>
      <c r="CP43" s="233"/>
      <c r="CQ43" s="233"/>
      <c r="CR43" s="233"/>
      <c r="CS43" s="233"/>
      <c r="CT43" s="233"/>
      <c r="CU43" s="233"/>
      <c r="CV43" s="233"/>
      <c r="CW43" s="233"/>
      <c r="CX43" s="233"/>
      <c r="CY43" s="233"/>
      <c r="CZ43" s="233"/>
      <c r="DA43" s="233"/>
      <c r="DB43" s="233"/>
      <c r="DC43" s="233"/>
      <c r="DD43" s="233"/>
      <c r="DE43" s="233"/>
      <c r="DF43" s="233"/>
      <c r="DG43" s="233"/>
      <c r="DH43" s="233"/>
      <c r="DI43" s="233"/>
      <c r="DJ43" s="233"/>
      <c r="DK43" s="233"/>
      <c r="DL43" s="233"/>
      <c r="DM43" s="233"/>
      <c r="DN43" s="233"/>
      <c r="DO43" s="233"/>
      <c r="DP43" s="233"/>
      <c r="DQ43" s="233"/>
      <c r="DR43" s="233"/>
      <c r="DS43" s="233"/>
      <c r="DT43" s="233"/>
      <c r="DU43" s="233"/>
      <c r="DV43" s="233"/>
      <c r="DW43" s="233"/>
      <c r="DX43" s="233"/>
      <c r="DY43" s="233"/>
      <c r="DZ43" s="233"/>
    </row>
    <row r="44" spans="1:130" s="105" customFormat="1" ht="88.5" customHeight="1" thickBot="1" thickTop="1">
      <c r="A44" s="41" t="str">
        <f>'IDENTIFICACION DEL RIESGO'!A43</f>
        <v>CI00816-P</v>
      </c>
      <c r="B44" s="41" t="str">
        <f>'IDENTIFICACION DEL RIESGO'!B43</f>
        <v>GESTIÓN DE SERVICIOS DE SALUD  (CARTAGENA) </v>
      </c>
      <c r="C44" s="41" t="str">
        <f>'IDENTIFICACION DEL RIESGO'!D43</f>
        <v>Posible perdidad de la Información generada en la Oficica Cartagena</v>
      </c>
      <c r="D44" s="104">
        <v>4</v>
      </c>
      <c r="E44" s="104">
        <v>3</v>
      </c>
      <c r="F44" s="104" t="s">
        <v>17</v>
      </c>
      <c r="G44" s="104"/>
      <c r="H44" s="225" t="str">
        <f t="shared" si="1"/>
        <v>ZONA DE RIESGO ALTA</v>
      </c>
      <c r="I44" s="218" t="str">
        <f t="shared" si="2"/>
        <v>Reducir el Riesgo, Evitar, Compartir o Transferir el Riesgo</v>
      </c>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K44" s="233"/>
      <c r="CL44" s="233"/>
      <c r="CM44" s="233"/>
      <c r="CN44" s="233"/>
      <c r="CO44" s="233"/>
      <c r="CP44" s="233"/>
      <c r="CQ44" s="233"/>
      <c r="CR44" s="233"/>
      <c r="CS44" s="233"/>
      <c r="CT44" s="233"/>
      <c r="CU44" s="233"/>
      <c r="CV44" s="233"/>
      <c r="CW44" s="233"/>
      <c r="CX44" s="233"/>
      <c r="CY44" s="233"/>
      <c r="CZ44" s="233"/>
      <c r="DA44" s="233"/>
      <c r="DB44" s="233"/>
      <c r="DC44" s="233"/>
      <c r="DD44" s="233"/>
      <c r="DE44" s="233"/>
      <c r="DF44" s="233"/>
      <c r="DG44" s="233"/>
      <c r="DH44" s="233"/>
      <c r="DI44" s="233"/>
      <c r="DJ44" s="233"/>
      <c r="DK44" s="233"/>
      <c r="DL44" s="233"/>
      <c r="DM44" s="233"/>
      <c r="DN44" s="233"/>
      <c r="DO44" s="233"/>
      <c r="DP44" s="233"/>
      <c r="DQ44" s="233"/>
      <c r="DR44" s="233"/>
      <c r="DS44" s="233"/>
      <c r="DT44" s="233"/>
      <c r="DU44" s="233"/>
      <c r="DV44" s="233"/>
      <c r="DW44" s="233"/>
      <c r="DX44" s="233"/>
      <c r="DY44" s="233"/>
      <c r="DZ44" s="233"/>
    </row>
    <row r="45" spans="1:130" s="105" customFormat="1" ht="88.5" customHeight="1" thickBot="1" thickTop="1">
      <c r="A45" s="41" t="str">
        <f>'IDENTIFICACION DEL RIESGO'!A44</f>
        <v>CI00916-P</v>
      </c>
      <c r="B45" s="41" t="str">
        <f>'IDENTIFICACION DEL RIESGO'!B44</f>
        <v>GESTIÓN DE SERVICIOS DE SALUD  (TUMACO)  </v>
      </c>
      <c r="C45" s="41" t="str">
        <f>'IDENTIFICACION DEL RIESGO'!D44</f>
        <v>Incumplimiento del procedimiento Elaboración de carnets de Salud </v>
      </c>
      <c r="D45" s="104">
        <v>3</v>
      </c>
      <c r="E45" s="104">
        <v>3</v>
      </c>
      <c r="F45" s="104" t="s">
        <v>16</v>
      </c>
      <c r="G45" s="104"/>
      <c r="H45" s="225" t="str">
        <f t="shared" si="1"/>
        <v>ZONA DE RIESGO MODERADA</v>
      </c>
      <c r="I45" s="218" t="str">
        <f t="shared" si="2"/>
        <v>Asumir el Riesgo, Reducir el Riesgo</v>
      </c>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3"/>
      <c r="DE45" s="233"/>
      <c r="DF45" s="233"/>
      <c r="DG45" s="233"/>
      <c r="DH45" s="233"/>
      <c r="DI45" s="233"/>
      <c r="DJ45" s="233"/>
      <c r="DK45" s="233"/>
      <c r="DL45" s="233"/>
      <c r="DM45" s="233"/>
      <c r="DN45" s="233"/>
      <c r="DO45" s="233"/>
      <c r="DP45" s="233"/>
      <c r="DQ45" s="233"/>
      <c r="DR45" s="233"/>
      <c r="DS45" s="233"/>
      <c r="DT45" s="233"/>
      <c r="DU45" s="233"/>
      <c r="DV45" s="233"/>
      <c r="DW45" s="233"/>
      <c r="DX45" s="233"/>
      <c r="DY45" s="233"/>
      <c r="DZ45" s="233"/>
    </row>
    <row r="46" spans="1:130" s="105" customFormat="1" ht="88.5" customHeight="1" thickBot="1" thickTop="1">
      <c r="A46" s="41" t="str">
        <f>'IDENTIFICACION DEL RIESGO'!A45</f>
        <v>CA01117-P</v>
      </c>
      <c r="B46" s="41" t="str">
        <f>'IDENTIFICACION DEL RIESGO'!B45</f>
        <v>GESTIÓN DE SERVICIOS DE SALUD</v>
      </c>
      <c r="C46" s="41" t="str">
        <f>'IDENTIFICACION DEL RIESGO'!D45</f>
        <v>QUE NO SE CUENTE CON LOS LINEAMIENTOS DEL HACER DEL PROCESO  </v>
      </c>
      <c r="D46" s="104">
        <v>3</v>
      </c>
      <c r="E46" s="104">
        <v>3</v>
      </c>
      <c r="F46" s="104" t="s">
        <v>396</v>
      </c>
      <c r="G46" s="104"/>
      <c r="H46" s="225" t="str">
        <f t="shared" si="1"/>
        <v>ZONA DE RIESGO ALTA</v>
      </c>
      <c r="I46" s="218" t="str">
        <f t="shared" si="2"/>
        <v>Reducir el Riesgo, Evitar, Compartir o Transferir el Riesgo</v>
      </c>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K46" s="233"/>
      <c r="CL46" s="233"/>
      <c r="CM46" s="233"/>
      <c r="CN46" s="233"/>
      <c r="CO46" s="233"/>
      <c r="CP46" s="233"/>
      <c r="CQ46" s="233"/>
      <c r="CR46" s="233"/>
      <c r="CS46" s="233"/>
      <c r="CT46" s="233"/>
      <c r="CU46" s="233"/>
      <c r="CV46" s="233"/>
      <c r="CW46" s="233"/>
      <c r="CX46" s="233"/>
      <c r="CY46" s="233"/>
      <c r="CZ46" s="233"/>
      <c r="DA46" s="233"/>
      <c r="DB46" s="233"/>
      <c r="DC46" s="233"/>
      <c r="DD46" s="233"/>
      <c r="DE46" s="233"/>
      <c r="DF46" s="233"/>
      <c r="DG46" s="233"/>
      <c r="DH46" s="233"/>
      <c r="DI46" s="233"/>
      <c r="DJ46" s="233"/>
      <c r="DK46" s="233"/>
      <c r="DL46" s="233"/>
      <c r="DM46" s="233"/>
      <c r="DN46" s="233"/>
      <c r="DO46" s="233"/>
      <c r="DP46" s="233"/>
      <c r="DQ46" s="233"/>
      <c r="DR46" s="233"/>
      <c r="DS46" s="233"/>
      <c r="DT46" s="233"/>
      <c r="DU46" s="233"/>
      <c r="DV46" s="233"/>
      <c r="DW46" s="233"/>
      <c r="DX46" s="233"/>
      <c r="DY46" s="233"/>
      <c r="DZ46" s="233"/>
    </row>
    <row r="47" spans="1:130" s="105" customFormat="1" ht="88.5" customHeight="1" thickBot="1" thickTop="1">
      <c r="A47" s="41" t="str">
        <f>'IDENTIFICACION DEL RIESGO'!A46</f>
        <v>CI01317-P</v>
      </c>
      <c r="B47" s="41" t="str">
        <f>'IDENTIFICACION DEL RIESGO'!B46</f>
        <v>GESTIÓN DE SERVICIOS DE SALUD</v>
      </c>
      <c r="C47" s="41" t="str">
        <f>'IDENTIFICACION DEL RIESGO'!D46</f>
        <v>QUE SE INCUMPLA CON LAS ACTIVIDADES ESTABLECIDAS PARA EL RECOBRO DEL FOSYGA.  </v>
      </c>
      <c r="D47" s="104">
        <v>3</v>
      </c>
      <c r="E47" s="104">
        <v>3</v>
      </c>
      <c r="F47" s="104" t="s">
        <v>17</v>
      </c>
      <c r="G47" s="104"/>
      <c r="H47" s="225" t="str">
        <f t="shared" si="1"/>
        <v>ZONA DE RIESGO ALTA</v>
      </c>
      <c r="I47" s="218" t="str">
        <f t="shared" si="2"/>
        <v>Reducir el Riesgo, Evitar, Compartir o Transferir el Riesgo</v>
      </c>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row>
    <row r="48" spans="1:130" s="105" customFormat="1" ht="88.5" customHeight="1" thickBot="1" thickTop="1">
      <c r="A48" s="41" t="str">
        <f>'IDENTIFICACION DEL RIESGO'!A47</f>
        <v>CI01417-P</v>
      </c>
      <c r="B48" s="41" t="str">
        <f>'IDENTIFICACION DEL RIESGO'!B47</f>
        <v>GESTIÓN DE SERVICIOS DE SALUD</v>
      </c>
      <c r="C48" s="41" t="str">
        <f>'IDENTIFICACION DEL RIESGO'!D47</f>
        <v>QUE NO SE DE CUMPLIMIENTO A LA MEJORA CONTINUA DEL PROCESO </v>
      </c>
      <c r="D48" s="104">
        <v>3</v>
      </c>
      <c r="E48" s="104">
        <v>3</v>
      </c>
      <c r="F48" s="104" t="s">
        <v>17</v>
      </c>
      <c r="G48" s="104"/>
      <c r="H48" s="225" t="str">
        <f t="shared" si="1"/>
        <v>ZONA DE RIESGO ALTA</v>
      </c>
      <c r="I48" s="218" t="str">
        <f t="shared" si="2"/>
        <v>Reducir el Riesgo, Evitar, Compartir o Transferir el Riesgo</v>
      </c>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K48" s="233"/>
      <c r="CL48" s="233"/>
      <c r="CM48" s="233"/>
      <c r="CN48" s="233"/>
      <c r="CO48" s="233"/>
      <c r="CP48" s="233"/>
      <c r="CQ48" s="233"/>
      <c r="CR48" s="233"/>
      <c r="CS48" s="233"/>
      <c r="CT48" s="233"/>
      <c r="CU48" s="233"/>
      <c r="CV48" s="233"/>
      <c r="CW48" s="233"/>
      <c r="CX48" s="233"/>
      <c r="CY48" s="233"/>
      <c r="CZ48" s="233"/>
      <c r="DA48" s="233"/>
      <c r="DB48" s="233"/>
      <c r="DC48" s="233"/>
      <c r="DD48" s="233"/>
      <c r="DE48" s="233"/>
      <c r="DF48" s="233"/>
      <c r="DG48" s="233"/>
      <c r="DH48" s="233"/>
      <c r="DI48" s="233"/>
      <c r="DJ48" s="233"/>
      <c r="DK48" s="233"/>
      <c r="DL48" s="233"/>
      <c r="DM48" s="233"/>
      <c r="DN48" s="233"/>
      <c r="DO48" s="233"/>
      <c r="DP48" s="233"/>
      <c r="DQ48" s="233"/>
      <c r="DR48" s="233"/>
      <c r="DS48" s="233"/>
      <c r="DT48" s="233"/>
      <c r="DU48" s="233"/>
      <c r="DV48" s="233"/>
      <c r="DW48" s="233"/>
      <c r="DX48" s="233"/>
      <c r="DY48" s="233"/>
      <c r="DZ48" s="233"/>
    </row>
    <row r="49" spans="1:130" s="105" customFormat="1" ht="88.5" customHeight="1" thickBot="1" thickTop="1">
      <c r="A49" s="41" t="str">
        <f>'IDENTIFICACION DEL RIESGO'!A48</f>
        <v>CI01517-P</v>
      </c>
      <c r="B49" s="41" t="str">
        <f>'IDENTIFICACION DEL RIESGO'!B48</f>
        <v>GESTIÓN DE SERVICIOS DE SALUD</v>
      </c>
      <c r="C49" s="41" t="str">
        <f>'IDENTIFICACION DEL RIESGO'!D48</f>
        <v>INCUMPLIMIENTO A LOS LIENAMIENTOS ESTABLECIDOS POR GESTION DOCUMENTAL PARA LA ORGANIZACIÓN DEL ARCHIVO DE GESTION</v>
      </c>
      <c r="D49" s="104">
        <v>3</v>
      </c>
      <c r="E49" s="104">
        <v>3</v>
      </c>
      <c r="F49" s="104" t="s">
        <v>17</v>
      </c>
      <c r="G49" s="104"/>
      <c r="H49" s="225" t="str">
        <f t="shared" si="1"/>
        <v>ZONA DE RIESGO ALTA</v>
      </c>
      <c r="I49" s="218" t="str">
        <f t="shared" si="2"/>
        <v>Reducir el Riesgo, Evitar, Compartir o Transferir el Riesgo</v>
      </c>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3"/>
      <c r="CR49" s="233"/>
      <c r="CS49" s="233"/>
      <c r="CT49" s="233"/>
      <c r="CU49" s="233"/>
      <c r="CV49" s="233"/>
      <c r="CW49" s="233"/>
      <c r="CX49" s="233"/>
      <c r="CY49" s="233"/>
      <c r="CZ49" s="233"/>
      <c r="DA49" s="233"/>
      <c r="DB49" s="233"/>
      <c r="DC49" s="233"/>
      <c r="DD49" s="233"/>
      <c r="DE49" s="233"/>
      <c r="DF49" s="233"/>
      <c r="DG49" s="233"/>
      <c r="DH49" s="233"/>
      <c r="DI49" s="233"/>
      <c r="DJ49" s="233"/>
      <c r="DK49" s="233"/>
      <c r="DL49" s="233"/>
      <c r="DM49" s="233"/>
      <c r="DN49" s="233"/>
      <c r="DO49" s="233"/>
      <c r="DP49" s="233"/>
      <c r="DQ49" s="233"/>
      <c r="DR49" s="233"/>
      <c r="DS49" s="233"/>
      <c r="DT49" s="233"/>
      <c r="DU49" s="233"/>
      <c r="DV49" s="233"/>
      <c r="DW49" s="233"/>
      <c r="DX49" s="233"/>
      <c r="DY49" s="233"/>
      <c r="DZ49" s="233"/>
    </row>
    <row r="50" spans="1:130" s="105" customFormat="1" ht="88.5" customHeight="1" thickBot="1" thickTop="1">
      <c r="A50" s="41" t="str">
        <f>'IDENTIFICACION DEL RIESGO'!A49</f>
        <v>CI01617-P</v>
      </c>
      <c r="B50" s="41" t="str">
        <f>'IDENTIFICACION DEL RIESGO'!B49</f>
        <v>GESTIÓN DE SERVICIOS DE SALUD</v>
      </c>
      <c r="C50" s="41" t="str">
        <f>'IDENTIFICACION DEL RIESGO'!D49</f>
        <v>QUE NO SE ESTABLEZCAN LOS RIESGOS INHERENTES AL PROCESO </v>
      </c>
      <c r="D50" s="104">
        <v>3</v>
      </c>
      <c r="E50" s="104">
        <v>3</v>
      </c>
      <c r="F50" s="104" t="s">
        <v>17</v>
      </c>
      <c r="G50" s="104"/>
      <c r="H50" s="225" t="str">
        <f t="shared" si="1"/>
        <v>ZONA DE RIESGO ALTA</v>
      </c>
      <c r="I50" s="218" t="str">
        <f t="shared" si="2"/>
        <v>Reducir el Riesgo, Evitar, Compartir o Transferir el Riesgo</v>
      </c>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c r="DS50" s="233"/>
      <c r="DT50" s="233"/>
      <c r="DU50" s="233"/>
      <c r="DV50" s="233"/>
      <c r="DW50" s="233"/>
      <c r="DX50" s="233"/>
      <c r="DY50" s="233"/>
      <c r="DZ50" s="233"/>
    </row>
    <row r="51" spans="1:130" s="105" customFormat="1" ht="88.5" customHeight="1" thickBot="1" thickTop="1">
      <c r="A51" s="41" t="str">
        <f>'IDENTIFICACION DEL RIESGO'!A50</f>
        <v>CI01717-P</v>
      </c>
      <c r="B51" s="41" t="str">
        <f>'IDENTIFICACION DEL RIESGO'!B50</f>
        <v>SERVICIOS DE SALUD (SUBDIRECCION DE PRESTACIONES SOCIALES)</v>
      </c>
      <c r="C51" s="41" t="str">
        <f>'IDENTIFICACION DEL RIESGO'!D50</f>
        <v>QUE NO  SE DE CUMPLIMIENTO A LAS ACTIVIDADES DE TRAMITES (DESACATO Y SANCIÓN)  POR PARTE DE LOS ABOGADOS SUSTANCIADORES </v>
      </c>
      <c r="D51" s="104">
        <v>4</v>
      </c>
      <c r="E51" s="104">
        <v>4</v>
      </c>
      <c r="F51" s="104" t="s">
        <v>19</v>
      </c>
      <c r="G51" s="104"/>
      <c r="H51" s="225" t="str">
        <f t="shared" si="1"/>
        <v>ZONA DE RIESGO EXTREMA</v>
      </c>
      <c r="I51" s="218" t="str">
        <f t="shared" si="2"/>
        <v>Reducir el Riesgo, Evitar, Compartir o Transferir el Riesgo</v>
      </c>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233"/>
      <c r="CO51" s="233"/>
      <c r="CP51" s="233"/>
      <c r="CQ51" s="233"/>
      <c r="CR51" s="233"/>
      <c r="CS51" s="233"/>
      <c r="CT51" s="233"/>
      <c r="CU51" s="233"/>
      <c r="CV51" s="233"/>
      <c r="CW51" s="233"/>
      <c r="CX51" s="233"/>
      <c r="CY51" s="233"/>
      <c r="CZ51" s="233"/>
      <c r="DA51" s="233"/>
      <c r="DB51" s="233"/>
      <c r="DC51" s="233"/>
      <c r="DD51" s="233"/>
      <c r="DE51" s="233"/>
      <c r="DF51" s="233"/>
      <c r="DG51" s="233"/>
      <c r="DH51" s="233"/>
      <c r="DI51" s="233"/>
      <c r="DJ51" s="233"/>
      <c r="DK51" s="233"/>
      <c r="DL51" s="233"/>
      <c r="DM51" s="233"/>
      <c r="DN51" s="233"/>
      <c r="DO51" s="233"/>
      <c r="DP51" s="233"/>
      <c r="DQ51" s="233"/>
      <c r="DR51" s="233"/>
      <c r="DS51" s="233"/>
      <c r="DT51" s="233"/>
      <c r="DU51" s="233"/>
      <c r="DV51" s="233"/>
      <c r="DW51" s="233"/>
      <c r="DX51" s="233"/>
      <c r="DY51" s="233"/>
      <c r="DZ51" s="233"/>
    </row>
    <row r="52" spans="1:130" s="105" customFormat="1" ht="88.5" customHeight="1" thickBot="1" thickTop="1">
      <c r="A52" s="41" t="str">
        <f>'IDENTIFICACION DEL RIESGO'!A51</f>
        <v>CI01817-P</v>
      </c>
      <c r="B52" s="41" t="str">
        <f>'IDENTIFICACION DEL RIESGO'!B51</f>
        <v>SERVICIOS DE SALUD (SUBDIRECCION DE PRESTACIONES SOCIALES)</v>
      </c>
      <c r="C52" s="41" t="str">
        <f>'IDENTIFICACION DEL RIESGO'!D51</f>
        <v>QUE LA INFORMACIÓN DIRIGIDA AL SUBDIRECTOR NO SEA ALLEGADA </v>
      </c>
      <c r="D52" s="104">
        <v>3</v>
      </c>
      <c r="E52" s="104">
        <v>3</v>
      </c>
      <c r="F52" s="104" t="s">
        <v>17</v>
      </c>
      <c r="G52" s="104"/>
      <c r="H52" s="225" t="str">
        <f t="shared" si="1"/>
        <v>ZONA DE RIESGO ALTA</v>
      </c>
      <c r="I52" s="218" t="str">
        <f t="shared" si="2"/>
        <v>Reducir el Riesgo, Evitar, Compartir o Transferir el Riesgo</v>
      </c>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3"/>
      <c r="DT52" s="233"/>
      <c r="DU52" s="233"/>
      <c r="DV52" s="233"/>
      <c r="DW52" s="233"/>
      <c r="DX52" s="233"/>
      <c r="DY52" s="233"/>
      <c r="DZ52" s="233"/>
    </row>
    <row r="53" spans="1:130" s="105" customFormat="1" ht="88.5" customHeight="1" thickBot="1" thickTop="1">
      <c r="A53" s="41" t="str">
        <f>'IDENTIFICACION DEL RIESGO'!A52</f>
        <v>CI01917-P</v>
      </c>
      <c r="B53" s="41" t="str">
        <f>'IDENTIFICACION DEL RIESGO'!B52</f>
        <v>SERVICIOS DE SALUD (SUBDIRECCION DE PRESTACIONES SOCIALES)</v>
      </c>
      <c r="C53" s="41" t="str">
        <f>'IDENTIFICACION DEL RIESGO'!D52</f>
        <v>QUE NO SE REALICE EL TRAMITE CORRESPONDIENTE A LA SOLICITUD DE RECOBRO DEL FOSYGA </v>
      </c>
      <c r="D53" s="104">
        <v>3</v>
      </c>
      <c r="E53" s="104">
        <v>3</v>
      </c>
      <c r="F53" s="104" t="s">
        <v>17</v>
      </c>
      <c r="G53" s="104"/>
      <c r="H53" s="225" t="str">
        <f t="shared" si="1"/>
        <v>ZONA DE RIESGO ALTA</v>
      </c>
      <c r="I53" s="218" t="str">
        <f t="shared" si="2"/>
        <v>Reducir el Riesgo, Evitar, Compartir o Transferir el Riesgo</v>
      </c>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3"/>
      <c r="DE53" s="233"/>
      <c r="DF53" s="233"/>
      <c r="DG53" s="233"/>
      <c r="DH53" s="233"/>
      <c r="DI53" s="233"/>
      <c r="DJ53" s="233"/>
      <c r="DK53" s="233"/>
      <c r="DL53" s="233"/>
      <c r="DM53" s="233"/>
      <c r="DN53" s="233"/>
      <c r="DO53" s="233"/>
      <c r="DP53" s="233"/>
      <c r="DQ53" s="233"/>
      <c r="DR53" s="233"/>
      <c r="DS53" s="233"/>
      <c r="DT53" s="233"/>
      <c r="DU53" s="233"/>
      <c r="DV53" s="233"/>
      <c r="DW53" s="233"/>
      <c r="DX53" s="233"/>
      <c r="DY53" s="233"/>
      <c r="DZ53" s="233"/>
    </row>
    <row r="54" spans="1:130" s="105" customFormat="1" ht="88.5" customHeight="1" thickBot="1" thickTop="1">
      <c r="A54" s="41" t="str">
        <f>'IDENTIFICACION DEL RIESGO'!A53</f>
        <v>CI02017-P</v>
      </c>
      <c r="B54" s="41" t="str">
        <f>'IDENTIFICACION DEL RIESGO'!B53</f>
        <v>SERVICIOS DE SALUD (SUBDIRECCION DE PRESTACIONES SOCIALES)</v>
      </c>
      <c r="C54" s="41" t="str">
        <f>'IDENTIFICACION DEL RIESGO'!D53</f>
        <v>INCUMPLIMIENTO DEL PROCEDIMIENTO ESTABLECIDO POR GESTIÓN DOCUMENTAL PARA LA DIGITALIZACIÓN 4 TO CHULO </v>
      </c>
      <c r="D54" s="104">
        <v>3</v>
      </c>
      <c r="E54" s="104">
        <v>3</v>
      </c>
      <c r="F54" s="104" t="s">
        <v>17</v>
      </c>
      <c r="G54" s="104"/>
      <c r="H54" s="225" t="str">
        <f t="shared" si="1"/>
        <v>ZONA DE RIESGO ALTA</v>
      </c>
      <c r="I54" s="218"/>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c r="CO54" s="233"/>
      <c r="CP54" s="233"/>
      <c r="CQ54" s="233"/>
      <c r="CR54" s="233"/>
      <c r="CS54" s="233"/>
      <c r="CT54" s="233"/>
      <c r="CU54" s="233"/>
      <c r="CV54" s="233"/>
      <c r="CW54" s="233"/>
      <c r="CX54" s="233"/>
      <c r="CY54" s="233"/>
      <c r="CZ54" s="233"/>
      <c r="DA54" s="233"/>
      <c r="DB54" s="233"/>
      <c r="DC54" s="233"/>
      <c r="DD54" s="233"/>
      <c r="DE54" s="233"/>
      <c r="DF54" s="233"/>
      <c r="DG54" s="233"/>
      <c r="DH54" s="233"/>
      <c r="DI54" s="233"/>
      <c r="DJ54" s="233"/>
      <c r="DK54" s="233"/>
      <c r="DL54" s="233"/>
      <c r="DM54" s="233"/>
      <c r="DN54" s="233"/>
      <c r="DO54" s="233"/>
      <c r="DP54" s="233"/>
      <c r="DQ54" s="233"/>
      <c r="DR54" s="233"/>
      <c r="DS54" s="233"/>
      <c r="DT54" s="233"/>
      <c r="DU54" s="233"/>
      <c r="DV54" s="233"/>
      <c r="DW54" s="233"/>
      <c r="DX54" s="233"/>
      <c r="DY54" s="233"/>
      <c r="DZ54" s="233"/>
    </row>
    <row r="55" spans="1:130" s="119" customFormat="1" ht="60.75" customHeight="1" thickBot="1" thickTop="1">
      <c r="A55" s="79" t="str">
        <f>'IDENTIFICACION DEL RIESGO'!A54</f>
        <v>CA08214-P</v>
      </c>
      <c r="B55" s="79" t="str">
        <f>'IDENTIFICACION DEL RIESGO'!B54</f>
        <v>GESTION DE RECURSOS FINANCIEROS</v>
      </c>
      <c r="C55" s="58" t="str">
        <f>'IDENTIFICACION DEL RIESGO'!D54</f>
        <v>POSIBLES INCUMPLIMIENTO A LOS PLANES INSTITUCIONALES DE LA ENTIDAD</v>
      </c>
      <c r="D55" s="129">
        <v>4</v>
      </c>
      <c r="E55" s="129">
        <v>1</v>
      </c>
      <c r="F55" s="129" t="s">
        <v>16</v>
      </c>
      <c r="G55" s="129" t="s">
        <v>95</v>
      </c>
      <c r="H55" s="222" t="str">
        <f t="shared" si="1"/>
        <v>ZONA DE RIESGO MODERADA</v>
      </c>
      <c r="I55" s="215" t="str">
        <f t="shared" si="2"/>
        <v>Asumir el Riesgo, Reducir el Riesgo</v>
      </c>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K55" s="233"/>
      <c r="CL55" s="233"/>
      <c r="CM55" s="233"/>
      <c r="CN55" s="233"/>
      <c r="CO55" s="233"/>
      <c r="CP55" s="233"/>
      <c r="CQ55" s="233"/>
      <c r="CR55" s="233"/>
      <c r="CS55" s="233"/>
      <c r="CT55" s="233"/>
      <c r="CU55" s="233"/>
      <c r="CV55" s="233"/>
      <c r="CW55" s="233"/>
      <c r="CX55" s="233"/>
      <c r="CY55" s="233"/>
      <c r="CZ55" s="233"/>
      <c r="DA55" s="233"/>
      <c r="DB55" s="233"/>
      <c r="DC55" s="233"/>
      <c r="DD55" s="233"/>
      <c r="DE55" s="233"/>
      <c r="DF55" s="233"/>
      <c r="DG55" s="233"/>
      <c r="DH55" s="233"/>
      <c r="DI55" s="233"/>
      <c r="DJ55" s="233"/>
      <c r="DK55" s="233"/>
      <c r="DL55" s="233"/>
      <c r="DM55" s="233"/>
      <c r="DN55" s="233"/>
      <c r="DO55" s="233"/>
      <c r="DP55" s="233"/>
      <c r="DQ55" s="233"/>
      <c r="DR55" s="233"/>
      <c r="DS55" s="233"/>
      <c r="DT55" s="233"/>
      <c r="DU55" s="233"/>
      <c r="DV55" s="233"/>
      <c r="DW55" s="233"/>
      <c r="DX55" s="233"/>
      <c r="DY55" s="233"/>
      <c r="DZ55" s="233"/>
    </row>
    <row r="56" spans="1:130" s="119" customFormat="1" ht="60.75" customHeight="1" thickBot="1" thickTop="1">
      <c r="A56" s="79" t="str">
        <f>'IDENTIFICACION DEL RIESGO'!A55</f>
        <v>CA05413-P</v>
      </c>
      <c r="B56" s="79" t="str">
        <f>'IDENTIFICACION DEL RIESGO'!B55</f>
        <v>GESTION DE RECURSOS FINANCIEROS</v>
      </c>
      <c r="C56" s="58" t="str">
        <f>'IDENTIFICACION DEL RIESGO'!D55</f>
        <v>QUE LA DOCUMENTACION DEL PROCESO NO SE RECUPERE CON OPORTUNIDAD</v>
      </c>
      <c r="D56" s="129">
        <v>3</v>
      </c>
      <c r="E56" s="129">
        <v>2</v>
      </c>
      <c r="F56" s="129" t="s">
        <v>16</v>
      </c>
      <c r="G56" s="129" t="s">
        <v>96</v>
      </c>
      <c r="H56" s="222" t="str">
        <f t="shared" si="1"/>
        <v>ZONA DE RIESGO MODERADA</v>
      </c>
      <c r="I56" s="215" t="str">
        <f t="shared" si="2"/>
        <v>Asumir el Riesgo, Reducir el Riesgo</v>
      </c>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K56" s="233"/>
      <c r="CL56" s="233"/>
      <c r="CM56" s="233"/>
      <c r="CN56" s="233"/>
      <c r="CO56" s="233"/>
      <c r="CP56" s="233"/>
      <c r="CQ56" s="233"/>
      <c r="CR56" s="233"/>
      <c r="CS56" s="233"/>
      <c r="CT56" s="233"/>
      <c r="CU56" s="233"/>
      <c r="CV56" s="233"/>
      <c r="CW56" s="233"/>
      <c r="CX56" s="233"/>
      <c r="CY56" s="233"/>
      <c r="CZ56" s="233"/>
      <c r="DA56" s="233"/>
      <c r="DB56" s="233"/>
      <c r="DC56" s="233"/>
      <c r="DD56" s="233"/>
      <c r="DE56" s="233"/>
      <c r="DF56" s="233"/>
      <c r="DG56" s="233"/>
      <c r="DH56" s="233"/>
      <c r="DI56" s="233"/>
      <c r="DJ56" s="233"/>
      <c r="DK56" s="233"/>
      <c r="DL56" s="233"/>
      <c r="DM56" s="233"/>
      <c r="DN56" s="233"/>
      <c r="DO56" s="233"/>
      <c r="DP56" s="233"/>
      <c r="DQ56" s="233"/>
      <c r="DR56" s="233"/>
      <c r="DS56" s="233"/>
      <c r="DT56" s="233"/>
      <c r="DU56" s="233"/>
      <c r="DV56" s="233"/>
      <c r="DW56" s="233"/>
      <c r="DX56" s="233"/>
      <c r="DY56" s="233"/>
      <c r="DZ56" s="233"/>
    </row>
    <row r="57" spans="1:130" s="119" customFormat="1" ht="60.75" customHeight="1" thickBot="1" thickTop="1">
      <c r="A57" s="79" t="str">
        <f>'IDENTIFICACION DEL RIESGO'!A56</f>
        <v>CA02215-P</v>
      </c>
      <c r="B57" s="79" t="str">
        <f>'IDENTIFICACION DEL RIESGO'!B56</f>
        <v>GESTION DE RECURSOS FINANCIEROS</v>
      </c>
      <c r="C57" s="58" t="str">
        <f>'IDENTIFICACION DEL RIESGO'!D56</f>
        <v>POSIBLE MEDICION INADECUADA DEL INDICADOR ESTRATEGICO  DEL PROCESO GESTION FINANCIERA </v>
      </c>
      <c r="D57" s="129">
        <v>3</v>
      </c>
      <c r="E57" s="129">
        <v>2</v>
      </c>
      <c r="F57" s="129" t="s">
        <v>16</v>
      </c>
      <c r="G57" s="129" t="s">
        <v>96</v>
      </c>
      <c r="H57" s="222" t="str">
        <f aca="true" t="shared" si="4" ref="H57:H75">IF(F57="B",$J$1,IF(F57="M",$K$1,IF(F57="A",$L$1,IF(F57="E",$M$1,"0"))))</f>
        <v>ZONA DE RIESGO MODERADA</v>
      </c>
      <c r="I57" s="215" t="str">
        <f t="shared" si="2"/>
        <v>Asumir el Riesgo, Reducir el Riesgo</v>
      </c>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3"/>
      <c r="CH57" s="233"/>
      <c r="CI57" s="233"/>
      <c r="CJ57" s="233"/>
      <c r="CK57" s="233"/>
      <c r="CL57" s="233"/>
      <c r="CM57" s="233"/>
      <c r="CN57" s="233"/>
      <c r="CO57" s="233"/>
      <c r="CP57" s="233"/>
      <c r="CQ57" s="233"/>
      <c r="CR57" s="233"/>
      <c r="CS57" s="233"/>
      <c r="CT57" s="233"/>
      <c r="CU57" s="233"/>
      <c r="CV57" s="233"/>
      <c r="CW57" s="233"/>
      <c r="CX57" s="233"/>
      <c r="CY57" s="233"/>
      <c r="CZ57" s="233"/>
      <c r="DA57" s="233"/>
      <c r="DB57" s="233"/>
      <c r="DC57" s="233"/>
      <c r="DD57" s="233"/>
      <c r="DE57" s="233"/>
      <c r="DF57" s="233"/>
      <c r="DG57" s="233"/>
      <c r="DH57" s="233"/>
      <c r="DI57" s="233"/>
      <c r="DJ57" s="233"/>
      <c r="DK57" s="233"/>
      <c r="DL57" s="233"/>
      <c r="DM57" s="233"/>
      <c r="DN57" s="233"/>
      <c r="DO57" s="233"/>
      <c r="DP57" s="233"/>
      <c r="DQ57" s="233"/>
      <c r="DR57" s="233"/>
      <c r="DS57" s="233"/>
      <c r="DT57" s="233"/>
      <c r="DU57" s="233"/>
      <c r="DV57" s="233"/>
      <c r="DW57" s="233"/>
      <c r="DX57" s="233"/>
      <c r="DY57" s="233"/>
      <c r="DZ57" s="233"/>
    </row>
    <row r="58" spans="1:130" s="119" customFormat="1" ht="60.75" customHeight="1" thickBot="1" thickTop="1">
      <c r="A58" s="205" t="str">
        <f>'IDENTIFICACION DEL RIESGO'!A57</f>
        <v>CI01117-P</v>
      </c>
      <c r="B58" s="205" t="str">
        <f>'IDENTIFICACION DEL RIESGO'!B57</f>
        <v>GESTION DE RECURSOS FINANCIEROS (CONTABILIDAD) </v>
      </c>
      <c r="C58" s="58" t="str">
        <f>'IDENTIFICACION DEL RIESGO'!D57</f>
        <v>QUE NO SE CUENTE CON EL DOCUMENTO FUENTE DE LA ENTIDAD BANCARIA QUE DA EVIDENCIA DE LA CONCILIACIÓN (EXTRACTO BANCARIO)  </v>
      </c>
      <c r="D58" s="129">
        <v>3</v>
      </c>
      <c r="E58" s="129">
        <v>2</v>
      </c>
      <c r="F58" s="129" t="s">
        <v>16</v>
      </c>
      <c r="G58" s="129" t="s">
        <v>96</v>
      </c>
      <c r="H58" s="222" t="str">
        <f t="shared" si="4"/>
        <v>ZONA DE RIESGO MODERADA</v>
      </c>
      <c r="I58" s="215" t="str">
        <f t="shared" si="2"/>
        <v>Asumir el Riesgo, Reducir el Riesgo</v>
      </c>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row>
    <row r="59" spans="1:130" s="119" customFormat="1" ht="60.75" customHeight="1" thickBot="1" thickTop="1">
      <c r="A59" s="205" t="str">
        <f>'IDENTIFICACION DEL RIESGO'!A58</f>
        <v>CI01217-P</v>
      </c>
      <c r="B59" s="205" t="str">
        <f>'IDENTIFICACION DEL RIESGO'!B58</f>
        <v>GESTION DE RECURSOS FINANCIEROS (CONTABILIDAD) </v>
      </c>
      <c r="C59" s="58" t="str">
        <f>'IDENTIFICACION DEL RIESGO'!D58</f>
        <v>INCUMPLIMIENTO DEL INSTRUCTIVO ESTABLECIDO PARA EL MANEJO DEL ARCHIVO DE GESTIÓN  </v>
      </c>
      <c r="D59" s="129">
        <v>3</v>
      </c>
      <c r="E59" s="129">
        <v>2</v>
      </c>
      <c r="F59" s="129" t="s">
        <v>16</v>
      </c>
      <c r="G59" s="129" t="s">
        <v>96</v>
      </c>
      <c r="H59" s="222" t="str">
        <f t="shared" si="4"/>
        <v>ZONA DE RIESGO MODERADA</v>
      </c>
      <c r="I59" s="215" t="str">
        <f t="shared" si="2"/>
        <v>Asumir el Riesgo, Reducir el Riesgo</v>
      </c>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3"/>
      <c r="DT59" s="233"/>
      <c r="DU59" s="233"/>
      <c r="DV59" s="233"/>
      <c r="DW59" s="233"/>
      <c r="DX59" s="233"/>
      <c r="DY59" s="233"/>
      <c r="DZ59" s="233"/>
    </row>
    <row r="60" spans="1:130" s="81" customFormat="1" ht="60.75" customHeight="1" thickBot="1" thickTop="1">
      <c r="A60" s="84" t="str">
        <f>'IDENTIFICACION DEL RIESGO'!A61</f>
        <v>N/A</v>
      </c>
      <c r="B60" s="84" t="str">
        <f>'IDENTIFICACION DEL RIESGO'!B61</f>
        <v>GESTION DE SERVICIOS ADMINISTRATIVOS</v>
      </c>
      <c r="C60" s="83" t="str">
        <f>'IDENTIFICACION DEL RIESGO'!D61</f>
        <v>POSIBLE DESORGANIZACION DEL ALMACEN</v>
      </c>
      <c r="D60" s="103">
        <v>3</v>
      </c>
      <c r="E60" s="103">
        <v>1</v>
      </c>
      <c r="F60" s="103" t="s">
        <v>15</v>
      </c>
      <c r="G60" s="103" t="s">
        <v>96</v>
      </c>
      <c r="H60" s="223" t="str">
        <f t="shared" si="4"/>
        <v>ZONA DE RIESGO BAJA</v>
      </c>
      <c r="I60" s="216" t="str">
        <f t="shared" si="2"/>
        <v>Asumir el Riesgo</v>
      </c>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233"/>
      <c r="CO60" s="233"/>
      <c r="CP60" s="233"/>
      <c r="CQ60" s="233"/>
      <c r="CR60" s="233"/>
      <c r="CS60" s="233"/>
      <c r="CT60" s="233"/>
      <c r="CU60" s="233"/>
      <c r="CV60" s="233"/>
      <c r="CW60" s="233"/>
      <c r="CX60" s="233"/>
      <c r="CY60" s="233"/>
      <c r="CZ60" s="233"/>
      <c r="DA60" s="233"/>
      <c r="DB60" s="233"/>
      <c r="DC60" s="233"/>
      <c r="DD60" s="233"/>
      <c r="DE60" s="233"/>
      <c r="DF60" s="233"/>
      <c r="DG60" s="233"/>
      <c r="DH60" s="233"/>
      <c r="DI60" s="233"/>
      <c r="DJ60" s="233"/>
      <c r="DK60" s="233"/>
      <c r="DL60" s="233"/>
      <c r="DM60" s="233"/>
      <c r="DN60" s="233"/>
      <c r="DO60" s="233"/>
      <c r="DP60" s="233"/>
      <c r="DQ60" s="233"/>
      <c r="DR60" s="233"/>
      <c r="DS60" s="233"/>
      <c r="DT60" s="233"/>
      <c r="DU60" s="233"/>
      <c r="DV60" s="233"/>
      <c r="DW60" s="233"/>
      <c r="DX60" s="233"/>
      <c r="DY60" s="233"/>
      <c r="DZ60" s="233"/>
    </row>
    <row r="61" spans="1:130" s="81" customFormat="1" ht="60.75" customHeight="1" thickBot="1" thickTop="1">
      <c r="A61" s="84" t="str">
        <f>'IDENTIFICACION DEL RIESGO'!A62</f>
        <v>CA00115-P</v>
      </c>
      <c r="B61" s="84" t="str">
        <f>'IDENTIFICACION DEL RIESGO'!B62</f>
        <v>GESTION DE SERVICIOS ADMINISTRATIVOS</v>
      </c>
      <c r="C61" s="83" t="str">
        <f>'IDENTIFICACION DEL RIESGO'!D62</f>
        <v>QUE NO SE TOMEN LAS ACCIONES DE MEJORA EN EL CUMPLIMIENTO DEL OBJETIVO DEL PROCESO </v>
      </c>
      <c r="D61" s="103">
        <v>3</v>
      </c>
      <c r="E61" s="103">
        <v>3</v>
      </c>
      <c r="F61" s="103" t="s">
        <v>17</v>
      </c>
      <c r="G61" s="103" t="s">
        <v>96</v>
      </c>
      <c r="H61" s="223" t="str">
        <f t="shared" si="4"/>
        <v>ZONA DE RIESGO ALTA</v>
      </c>
      <c r="I61" s="216" t="str">
        <f t="shared" si="2"/>
        <v>Reducir el Riesgo, Evitar, Compartir o Transferir el Riesgo</v>
      </c>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3"/>
      <c r="CE61" s="233"/>
      <c r="CF61" s="233"/>
      <c r="CG61" s="233"/>
      <c r="CH61" s="233"/>
      <c r="CI61" s="233"/>
      <c r="CJ61" s="233"/>
      <c r="CK61" s="233"/>
      <c r="CL61" s="233"/>
      <c r="CM61" s="233"/>
      <c r="CN61" s="233"/>
      <c r="CO61" s="233"/>
      <c r="CP61" s="233"/>
      <c r="CQ61" s="233"/>
      <c r="CR61" s="233"/>
      <c r="CS61" s="233"/>
      <c r="CT61" s="233"/>
      <c r="CU61" s="233"/>
      <c r="CV61" s="233"/>
      <c r="CW61" s="233"/>
      <c r="CX61" s="233"/>
      <c r="CY61" s="233"/>
      <c r="CZ61" s="233"/>
      <c r="DA61" s="233"/>
      <c r="DB61" s="233"/>
      <c r="DC61" s="233"/>
      <c r="DD61" s="233"/>
      <c r="DE61" s="233"/>
      <c r="DF61" s="233"/>
      <c r="DG61" s="233"/>
      <c r="DH61" s="233"/>
      <c r="DI61" s="233"/>
      <c r="DJ61" s="233"/>
      <c r="DK61" s="233"/>
      <c r="DL61" s="233"/>
      <c r="DM61" s="233"/>
      <c r="DN61" s="233"/>
      <c r="DO61" s="233"/>
      <c r="DP61" s="233"/>
      <c r="DQ61" s="233"/>
      <c r="DR61" s="233"/>
      <c r="DS61" s="233"/>
      <c r="DT61" s="233"/>
      <c r="DU61" s="233"/>
      <c r="DV61" s="233"/>
      <c r="DW61" s="233"/>
      <c r="DX61" s="233"/>
      <c r="DY61" s="233"/>
      <c r="DZ61" s="233"/>
    </row>
    <row r="62" spans="1:130" s="81" customFormat="1" ht="61.5" customHeight="1" thickBot="1" thickTop="1">
      <c r="A62" s="84" t="str">
        <f>'IDENTIFICACION DEL RIESGO'!A63</f>
        <v>CI04015-P</v>
      </c>
      <c r="B62" s="84" t="str">
        <f>'IDENTIFICACION DEL RIESGO'!B63</f>
        <v>GESTION DE SERVICIOS ADMINISTRATIVOS (CALI)</v>
      </c>
      <c r="C62" s="83" t="str">
        <f>'IDENTIFICACION DEL RIESGO'!D63</f>
        <v>Demora en los tramites y peticiones de los clientes externos</v>
      </c>
      <c r="D62" s="103">
        <v>3</v>
      </c>
      <c r="E62" s="103">
        <v>3</v>
      </c>
      <c r="F62" s="103" t="s">
        <v>17</v>
      </c>
      <c r="G62" s="103" t="s">
        <v>236</v>
      </c>
      <c r="H62" s="223" t="str">
        <f t="shared" si="4"/>
        <v>ZONA DE RIESGO ALTA</v>
      </c>
      <c r="I62" s="216" t="str">
        <f t="shared" si="2"/>
        <v>Reducir el Riesgo, Evitar, Compartir o Transferir el Riesgo</v>
      </c>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3"/>
      <c r="CE62" s="233"/>
      <c r="CF62" s="233"/>
      <c r="CG62" s="233"/>
      <c r="CH62" s="233"/>
      <c r="CI62" s="233"/>
      <c r="CJ62" s="233"/>
      <c r="CK62" s="233"/>
      <c r="CL62" s="233"/>
      <c r="CM62" s="233"/>
      <c r="CN62" s="233"/>
      <c r="CO62" s="233"/>
      <c r="CP62" s="233"/>
      <c r="CQ62" s="233"/>
      <c r="CR62" s="233"/>
      <c r="CS62" s="233"/>
      <c r="CT62" s="233"/>
      <c r="CU62" s="233"/>
      <c r="CV62" s="233"/>
      <c r="CW62" s="233"/>
      <c r="CX62" s="233"/>
      <c r="CY62" s="233"/>
      <c r="CZ62" s="233"/>
      <c r="DA62" s="233"/>
      <c r="DB62" s="233"/>
      <c r="DC62" s="233"/>
      <c r="DD62" s="233"/>
      <c r="DE62" s="233"/>
      <c r="DF62" s="233"/>
      <c r="DG62" s="233"/>
      <c r="DH62" s="233"/>
      <c r="DI62" s="233"/>
      <c r="DJ62" s="233"/>
      <c r="DK62" s="233"/>
      <c r="DL62" s="233"/>
      <c r="DM62" s="233"/>
      <c r="DN62" s="233"/>
      <c r="DO62" s="233"/>
      <c r="DP62" s="233"/>
      <c r="DQ62" s="233"/>
      <c r="DR62" s="233"/>
      <c r="DS62" s="233"/>
      <c r="DT62" s="233"/>
      <c r="DU62" s="233"/>
      <c r="DV62" s="233"/>
      <c r="DW62" s="233"/>
      <c r="DX62" s="233"/>
      <c r="DY62" s="233"/>
      <c r="DZ62" s="233"/>
    </row>
    <row r="63" spans="1:130" s="81" customFormat="1" ht="61.5" customHeight="1" thickBot="1" thickTop="1">
      <c r="A63" s="84" t="str">
        <f>'IDENTIFICACION DEL RIESGO'!A64</f>
        <v>CI03915-P</v>
      </c>
      <c r="B63" s="84" t="str">
        <f>'IDENTIFICACION DEL RIESGO'!B64</f>
        <v>GESTION DE SERVICIOS ADMINISTRATIVOS (BUENAVENTURA) </v>
      </c>
      <c r="C63" s="83" t="str">
        <f>'IDENTIFICACION DEL RIESGO'!D64</f>
        <v>PERDIDA DE INFORMACION, MANO DE OBRA, DAÑOS EN LOS EQUIPOS ELECTRICOS EN LA OFICINA DE BUENAVENTURA</v>
      </c>
      <c r="D63" s="103">
        <v>3</v>
      </c>
      <c r="E63" s="103">
        <v>2</v>
      </c>
      <c r="F63" s="103" t="s">
        <v>16</v>
      </c>
      <c r="G63" s="103" t="s">
        <v>224</v>
      </c>
      <c r="H63" s="223" t="str">
        <f t="shared" si="4"/>
        <v>ZONA DE RIESGO MODERADA</v>
      </c>
      <c r="I63" s="216" t="str">
        <f aca="true" t="shared" si="5" ref="I63:I78">IF(F63="B",$J$2,IF(F63="M",$K$2,IF(F63="A",$L$2,IF(F63="E",$M$2,"0"))))</f>
        <v>Asumir el Riesgo, Reducir el Riesgo</v>
      </c>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3"/>
      <c r="CE63" s="233"/>
      <c r="CF63" s="233"/>
      <c r="CG63" s="233"/>
      <c r="CH63" s="233"/>
      <c r="CI63" s="233"/>
      <c r="CJ63" s="233"/>
      <c r="CK63" s="233"/>
      <c r="CL63" s="233"/>
      <c r="CM63" s="233"/>
      <c r="CN63" s="233"/>
      <c r="CO63" s="233"/>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33"/>
      <c r="DO63" s="233"/>
      <c r="DP63" s="233"/>
      <c r="DQ63" s="233"/>
      <c r="DR63" s="233"/>
      <c r="DS63" s="233"/>
      <c r="DT63" s="233"/>
      <c r="DU63" s="233"/>
      <c r="DV63" s="233"/>
      <c r="DW63" s="233"/>
      <c r="DX63" s="233"/>
      <c r="DY63" s="233"/>
      <c r="DZ63" s="233"/>
    </row>
    <row r="64" spans="1:130" s="81" customFormat="1" ht="60.75" customHeight="1" thickBot="1" thickTop="1">
      <c r="A64" s="84" t="str">
        <f>'IDENTIFICACION DEL RIESGO'!A65</f>
        <v>CI00216-P</v>
      </c>
      <c r="B64" s="84" t="str">
        <f>'IDENTIFICACION DEL RIESGO'!B65</f>
        <v>GESTION DE SERVICIOS ADMINISTRATIVOS</v>
      </c>
      <c r="C64" s="83" t="str">
        <f>'IDENTIFICACION DEL RIESGO'!D65</f>
        <v>POSIBLES FALTANTES DE RECURSOS POR NO LEGALIZACIÓN EN TERMINOS DE OORTUNIDAD DE LOS RECIBOS PROVISIONALES </v>
      </c>
      <c r="D64" s="103">
        <v>3</v>
      </c>
      <c r="E64" s="103">
        <v>2</v>
      </c>
      <c r="F64" s="103" t="s">
        <v>16</v>
      </c>
      <c r="G64" s="103"/>
      <c r="H64" s="223" t="str">
        <f t="shared" si="4"/>
        <v>ZONA DE RIESGO MODERADA</v>
      </c>
      <c r="I64" s="216" t="str">
        <f t="shared" si="5"/>
        <v>Asumir el Riesgo, Reducir el Riesgo</v>
      </c>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3"/>
      <c r="CE64" s="233"/>
      <c r="CF64" s="233"/>
      <c r="CG64" s="233"/>
      <c r="CH64" s="233"/>
      <c r="CI64" s="233"/>
      <c r="CJ64" s="233"/>
      <c r="CK64" s="233"/>
      <c r="CL64" s="233"/>
      <c r="CM64" s="233"/>
      <c r="CN64" s="233"/>
      <c r="CO64" s="233"/>
      <c r="CP64" s="233"/>
      <c r="CQ64" s="233"/>
      <c r="CR64" s="233"/>
      <c r="CS64" s="233"/>
      <c r="CT64" s="233"/>
      <c r="CU64" s="233"/>
      <c r="CV64" s="233"/>
      <c r="CW64" s="233"/>
      <c r="CX64" s="233"/>
      <c r="CY64" s="233"/>
      <c r="CZ64" s="233"/>
      <c r="DA64" s="233"/>
      <c r="DB64" s="233"/>
      <c r="DC64" s="233"/>
      <c r="DD64" s="233"/>
      <c r="DE64" s="233"/>
      <c r="DF64" s="233"/>
      <c r="DG64" s="233"/>
      <c r="DH64" s="233"/>
      <c r="DI64" s="233"/>
      <c r="DJ64" s="233"/>
      <c r="DK64" s="233"/>
      <c r="DL64" s="233"/>
      <c r="DM64" s="233"/>
      <c r="DN64" s="233"/>
      <c r="DO64" s="233"/>
      <c r="DP64" s="233"/>
      <c r="DQ64" s="233"/>
      <c r="DR64" s="233"/>
      <c r="DS64" s="233"/>
      <c r="DT64" s="233"/>
      <c r="DU64" s="233"/>
      <c r="DV64" s="233"/>
      <c r="DW64" s="233"/>
      <c r="DX64" s="233"/>
      <c r="DY64" s="233"/>
      <c r="DZ64" s="233"/>
    </row>
    <row r="65" spans="1:130" s="81" customFormat="1" ht="60.75" customHeight="1" thickBot="1" thickTop="1">
      <c r="A65" s="84" t="str">
        <f>'IDENTIFICACION DEL RIESGO'!A66</f>
        <v>CA01717-P</v>
      </c>
      <c r="B65" s="84" t="str">
        <f>'IDENTIFICACION DEL RIESGO'!B66</f>
        <v>GESTION DE SERVICIOS ADMINISTRATIVOS</v>
      </c>
      <c r="C65" s="83" t="str">
        <f>'IDENTIFICACION DEL RIESGO'!D66</f>
        <v>QUE NO EXISTA UNA OPERACIÓN EFICAZ, EFICIENTE Y EFECTIVA DEL SISTEMA DE GESTIÓN DE CALIDAD. </v>
      </c>
      <c r="D65" s="103">
        <v>3</v>
      </c>
      <c r="E65" s="103">
        <v>2</v>
      </c>
      <c r="F65" s="103" t="s">
        <v>16</v>
      </c>
      <c r="G65" s="103" t="s">
        <v>224</v>
      </c>
      <c r="H65" s="223" t="str">
        <f t="shared" si="4"/>
        <v>ZONA DE RIESGO MODERADA</v>
      </c>
      <c r="I65" s="216" t="str">
        <f t="shared" si="5"/>
        <v>Asumir el Riesgo, Reducir el Riesgo</v>
      </c>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3"/>
      <c r="CE65" s="233"/>
      <c r="CF65" s="233"/>
      <c r="CG65" s="233"/>
      <c r="CH65" s="233"/>
      <c r="CI65" s="233"/>
      <c r="CJ65" s="233"/>
      <c r="CK65" s="233"/>
      <c r="CL65" s="233"/>
      <c r="CM65" s="233"/>
      <c r="CN65" s="233"/>
      <c r="CO65" s="233"/>
      <c r="CP65" s="233"/>
      <c r="CQ65" s="233"/>
      <c r="CR65" s="233"/>
      <c r="CS65" s="233"/>
      <c r="CT65" s="233"/>
      <c r="CU65" s="233"/>
      <c r="CV65" s="233"/>
      <c r="CW65" s="233"/>
      <c r="CX65" s="233"/>
      <c r="CY65" s="233"/>
      <c r="CZ65" s="233"/>
      <c r="DA65" s="233"/>
      <c r="DB65" s="233"/>
      <c r="DC65" s="233"/>
      <c r="DD65" s="233"/>
      <c r="DE65" s="233"/>
      <c r="DF65" s="233"/>
      <c r="DG65" s="233"/>
      <c r="DH65" s="233"/>
      <c r="DI65" s="233"/>
      <c r="DJ65" s="233"/>
      <c r="DK65" s="233"/>
      <c r="DL65" s="233"/>
      <c r="DM65" s="233"/>
      <c r="DN65" s="233"/>
      <c r="DO65" s="233"/>
      <c r="DP65" s="233"/>
      <c r="DQ65" s="233"/>
      <c r="DR65" s="233"/>
      <c r="DS65" s="233"/>
      <c r="DT65" s="233"/>
      <c r="DU65" s="233"/>
      <c r="DV65" s="233"/>
      <c r="DW65" s="233"/>
      <c r="DX65" s="233"/>
      <c r="DY65" s="233"/>
      <c r="DZ65" s="233"/>
    </row>
    <row r="66" spans="1:130" s="81" customFormat="1" ht="60.75" customHeight="1" thickBot="1" thickTop="1">
      <c r="A66" s="84" t="str">
        <f>'IDENTIFICACION DEL RIESGO'!A67</f>
        <v>CA1917-P</v>
      </c>
      <c r="B66" s="84" t="str">
        <f>'IDENTIFICACION DEL RIESGO'!B67</f>
        <v>GESTION DE SERVICIOS ADMINISTRATIVOS</v>
      </c>
      <c r="C66" s="83" t="str">
        <f>'IDENTIFICACION DEL RIESGO'!D67</f>
        <v>PERDIDA DE LOS BIENES DE LA ENTIDAD </v>
      </c>
      <c r="D66" s="103">
        <v>3</v>
      </c>
      <c r="E66" s="103">
        <v>4</v>
      </c>
      <c r="F66" s="103" t="s">
        <v>19</v>
      </c>
      <c r="G66" s="103"/>
      <c r="H66" s="223" t="str">
        <f t="shared" si="4"/>
        <v>ZONA DE RIESGO EXTREMA</v>
      </c>
      <c r="I66" s="216" t="str">
        <f t="shared" si="5"/>
        <v>Reducir el Riesgo, Evitar, Compartir o Transferir el Riesgo</v>
      </c>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row>
    <row r="67" spans="1:130" s="146" customFormat="1" ht="60.75" customHeight="1" thickBot="1" thickTop="1">
      <c r="A67" s="51" t="str">
        <f>'IDENTIFICACION DEL RIESGO'!A68</f>
        <v>CA00915-P</v>
      </c>
      <c r="B67" s="51" t="str">
        <f>'IDENTIFICACION DEL RIESGO'!B68</f>
        <v>GESTION DE BIENES TRANSFERIDOS</v>
      </c>
      <c r="C67" s="52" t="str">
        <f>'IDENTIFICACION DEL RIESGO'!D68</f>
        <v>POSIBLE INCUMPLIMIENTO DE LA NORMATIVIDAD NTCGP 1000:2009 NUMERAL 4,2,4 (CONTROL DE REGISTROS) </v>
      </c>
      <c r="D67" s="172">
        <v>3</v>
      </c>
      <c r="E67" s="172">
        <v>3</v>
      </c>
      <c r="F67" s="172" t="s">
        <v>17</v>
      </c>
      <c r="G67" s="172" t="s">
        <v>95</v>
      </c>
      <c r="H67" s="226" t="str">
        <f t="shared" si="4"/>
        <v>ZONA DE RIESGO ALTA</v>
      </c>
      <c r="I67" s="219" t="str">
        <f t="shared" si="5"/>
        <v>Reducir el Riesgo, Evitar, Compartir o Transferir el Riesgo</v>
      </c>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row>
    <row r="68" spans="1:130" s="146" customFormat="1" ht="60.75" customHeight="1" thickBot="1" thickTop="1">
      <c r="A68" s="51" t="str">
        <f>'IDENTIFICACION DEL RIESGO'!A69</f>
        <v>CA01015-P</v>
      </c>
      <c r="B68" s="51" t="str">
        <f>'IDENTIFICACION DEL RIESGO'!B69</f>
        <v>GESTION DE BIENES TRANSFERIDOS</v>
      </c>
      <c r="C68" s="52" t="str">
        <f>'IDENTIFICACION DEL RIESGO'!D69</f>
        <v>POSIBLE INCUMPLIMIENTO DE LA NORMATIVIDAD NTCGP 1000: 2009 4,2,3 (CONTROL DE DOCUMENTOS) </v>
      </c>
      <c r="D68" s="172">
        <v>3</v>
      </c>
      <c r="E68" s="172">
        <v>3</v>
      </c>
      <c r="F68" s="172" t="s">
        <v>17</v>
      </c>
      <c r="G68" s="172" t="s">
        <v>95</v>
      </c>
      <c r="H68" s="226" t="str">
        <f t="shared" si="4"/>
        <v>ZONA DE RIESGO ALTA</v>
      </c>
      <c r="I68" s="219" t="str">
        <f t="shared" si="5"/>
        <v>Reducir el Riesgo, Evitar, Compartir o Transferir el Riesgo</v>
      </c>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row>
    <row r="69" spans="1:130" s="146" customFormat="1" ht="60.75" customHeight="1" thickBot="1" thickTop="1">
      <c r="A69" s="51" t="str">
        <f>'IDENTIFICACION DEL RIESGO'!A70</f>
        <v>CA01315-P</v>
      </c>
      <c r="B69" s="51" t="str">
        <f>'IDENTIFICACION DEL RIESGO'!B70</f>
        <v>GESTION DE BIENES TRANSFERIDOS</v>
      </c>
      <c r="C69" s="52" t="str">
        <f>'IDENTIFICACION DEL RIESGO'!D70</f>
        <v>QUE NO SE TOMEN LAS ACCIONES DE MEJORA EN EL CUMPLIMIENTO DEL OBJETIVO DEL PROCESO </v>
      </c>
      <c r="D69" s="172">
        <v>3</v>
      </c>
      <c r="E69" s="172">
        <v>2</v>
      </c>
      <c r="F69" s="172" t="s">
        <v>16</v>
      </c>
      <c r="G69" s="172" t="s">
        <v>96</v>
      </c>
      <c r="H69" s="226" t="str">
        <f t="shared" si="4"/>
        <v>ZONA DE RIESGO MODERADA</v>
      </c>
      <c r="I69" s="219" t="str">
        <f t="shared" si="5"/>
        <v>Asumir el Riesgo, Reducir el Riesgo</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c r="DU69" s="233"/>
      <c r="DV69" s="233"/>
      <c r="DW69" s="233"/>
      <c r="DX69" s="233"/>
      <c r="DY69" s="233"/>
      <c r="DZ69" s="233"/>
    </row>
    <row r="70" spans="1:130" s="146" customFormat="1" ht="60.75" customHeight="1" thickBot="1" thickTop="1">
      <c r="A70" s="51" t="str">
        <f>'IDENTIFICACION DEL RIESGO'!A71</f>
        <v>CA01817-P</v>
      </c>
      <c r="B70" s="51" t="str">
        <f>'IDENTIFICACION DEL RIESGO'!B71</f>
        <v>GESTION DE BIENES TRANSFERIDOS</v>
      </c>
      <c r="C70" s="52" t="str">
        <f>'IDENTIFICACION DEL RIESGO'!D71</f>
        <v>QUE NO SE DE UN CORRECTO FUNCIONAMIENTO DEL SISTEMA DE GESTIÓN </v>
      </c>
      <c r="D70" s="172">
        <v>3</v>
      </c>
      <c r="E70" s="172">
        <v>3</v>
      </c>
      <c r="F70" s="172" t="s">
        <v>17</v>
      </c>
      <c r="G70" s="172"/>
      <c r="H70" s="226" t="str">
        <f t="shared" si="4"/>
        <v>ZONA DE RIESGO ALTA</v>
      </c>
      <c r="I70" s="219" t="str">
        <f t="shared" si="5"/>
        <v>Reducir el Riesgo, Evitar, Compartir o Transferir el Riesgo</v>
      </c>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33"/>
      <c r="BY70" s="233"/>
      <c r="BZ70" s="233"/>
      <c r="CA70" s="233"/>
      <c r="CB70" s="233"/>
      <c r="CC70" s="233"/>
      <c r="CD70" s="233"/>
      <c r="CE70" s="233"/>
      <c r="CF70" s="233"/>
      <c r="CG70" s="233"/>
      <c r="CH70" s="233"/>
      <c r="CI70" s="233"/>
      <c r="CJ70" s="233"/>
      <c r="CK70" s="233"/>
      <c r="CL70" s="233"/>
      <c r="CM70" s="233"/>
      <c r="CN70" s="233"/>
      <c r="CO70" s="233"/>
      <c r="CP70" s="233"/>
      <c r="CQ70" s="233"/>
      <c r="CR70" s="233"/>
      <c r="CS70" s="233"/>
      <c r="CT70" s="233"/>
      <c r="CU70" s="233"/>
      <c r="CV70" s="233"/>
      <c r="CW70" s="233"/>
      <c r="CX70" s="233"/>
      <c r="CY70" s="233"/>
      <c r="CZ70" s="233"/>
      <c r="DA70" s="233"/>
      <c r="DB70" s="233"/>
      <c r="DC70" s="233"/>
      <c r="DD70" s="233"/>
      <c r="DE70" s="233"/>
      <c r="DF70" s="233"/>
      <c r="DG70" s="233"/>
      <c r="DH70" s="233"/>
      <c r="DI70" s="233"/>
      <c r="DJ70" s="233"/>
      <c r="DK70" s="233"/>
      <c r="DL70" s="233"/>
      <c r="DM70" s="233"/>
      <c r="DN70" s="233"/>
      <c r="DO70" s="233"/>
      <c r="DP70" s="233"/>
      <c r="DQ70" s="233"/>
      <c r="DR70" s="233"/>
      <c r="DS70" s="233"/>
      <c r="DT70" s="233"/>
      <c r="DU70" s="233"/>
      <c r="DV70" s="233"/>
      <c r="DW70" s="233"/>
      <c r="DX70" s="233"/>
      <c r="DY70" s="233"/>
      <c r="DZ70" s="233"/>
    </row>
    <row r="71" spans="1:130" s="188" customFormat="1" ht="60.75" customHeight="1" thickBot="1" thickTop="1">
      <c r="A71" s="376" t="str">
        <f>'IDENTIFICACION DEL RIESGO'!A72</f>
        <v>CI02117-P</v>
      </c>
      <c r="B71" s="376" t="str">
        <f>'IDENTIFICACION DEL RIESGO'!B72</f>
        <v>GESTION DE PRESTACIONES ECONOMICAS</v>
      </c>
      <c r="C71" s="377" t="str">
        <f>'IDENTIFICACION DEL RIESGO'!D72</f>
        <v>QUE NO SE ESTABLEZCAN LOS RIESGOS INHERENTES AL PROCESO </v>
      </c>
      <c r="D71" s="366">
        <v>3</v>
      </c>
      <c r="E71" s="366">
        <v>2</v>
      </c>
      <c r="F71" s="366" t="s">
        <v>528</v>
      </c>
      <c r="G71" s="366" t="s">
        <v>529</v>
      </c>
      <c r="H71" s="367" t="str">
        <f t="shared" si="4"/>
        <v>ZONA DE RIESGO MODERADA</v>
      </c>
      <c r="I71" s="382" t="str">
        <f t="shared" si="5"/>
        <v>Asumir el Riesgo, Reducir el Riesgo</v>
      </c>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33"/>
      <c r="BY71" s="233"/>
      <c r="BZ71" s="233"/>
      <c r="CA71" s="233"/>
      <c r="CB71" s="233"/>
      <c r="CC71" s="233"/>
      <c r="CD71" s="233"/>
      <c r="CE71" s="233"/>
      <c r="CF71" s="233"/>
      <c r="CG71" s="233"/>
      <c r="CH71" s="233"/>
      <c r="CI71" s="233"/>
      <c r="CJ71" s="233"/>
      <c r="CK71" s="233"/>
      <c r="CL71" s="233"/>
      <c r="CM71" s="233"/>
      <c r="CN71" s="233"/>
      <c r="CO71" s="233"/>
      <c r="CP71" s="233"/>
      <c r="CQ71" s="233"/>
      <c r="CR71" s="233"/>
      <c r="CS71" s="233"/>
      <c r="CT71" s="233"/>
      <c r="CU71" s="233"/>
      <c r="CV71" s="233"/>
      <c r="CW71" s="233"/>
      <c r="CX71" s="233"/>
      <c r="CY71" s="233"/>
      <c r="CZ71" s="233"/>
      <c r="DA71" s="233"/>
      <c r="DB71" s="233"/>
      <c r="DC71" s="233"/>
      <c r="DD71" s="233"/>
      <c r="DE71" s="233"/>
      <c r="DF71" s="233"/>
      <c r="DG71" s="233"/>
      <c r="DH71" s="233"/>
      <c r="DI71" s="233"/>
      <c r="DJ71" s="233"/>
      <c r="DK71" s="233"/>
      <c r="DL71" s="233"/>
      <c r="DM71" s="233"/>
      <c r="DN71" s="233"/>
      <c r="DO71" s="233"/>
      <c r="DP71" s="233"/>
      <c r="DQ71" s="233"/>
      <c r="DR71" s="233"/>
      <c r="DS71" s="233"/>
      <c r="DT71" s="233"/>
      <c r="DU71" s="233"/>
      <c r="DV71" s="233"/>
      <c r="DW71" s="233"/>
      <c r="DX71" s="233"/>
      <c r="DY71" s="233"/>
      <c r="DZ71" s="233"/>
    </row>
    <row r="72" spans="1:130" s="34" customFormat="1" ht="108.75" customHeight="1" thickBot="1" thickTop="1">
      <c r="A72" s="36" t="str">
        <f>'IDENTIFICACION DEL RIESGO'!A73</f>
        <v>CI00717-P</v>
      </c>
      <c r="B72" s="36" t="str">
        <f>'IDENTIFICACION DEL RIESGO'!B73</f>
        <v>ASISTENCIA JURIDICA </v>
      </c>
      <c r="C72" s="30" t="str">
        <f>'IDENTIFICACION DEL RIESGO'!D73</f>
        <v>QUE NO SE PUEDA VERIFICAR LAS EVIDENCIAS EN LA AUDITORIA POR PARTE DE LA OFICINA DE  CONTROL INTRERNO Y CONLLEVE A UNA NO CONFORMIDAD DEL PROCESO ASISTENCIA JURIDICA </v>
      </c>
      <c r="D72" s="211">
        <v>3</v>
      </c>
      <c r="E72" s="211">
        <v>3</v>
      </c>
      <c r="F72" s="211" t="s">
        <v>17</v>
      </c>
      <c r="G72" s="211"/>
      <c r="H72" s="228" t="str">
        <f t="shared" si="4"/>
        <v>ZONA DE RIESGO ALTA</v>
      </c>
      <c r="I72" s="215" t="str">
        <f t="shared" si="5"/>
        <v>Reducir el Riesgo, Evitar, Compartir o Transferir el Riesgo</v>
      </c>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33"/>
      <c r="BY72" s="233"/>
      <c r="BZ72" s="233"/>
      <c r="CA72" s="233"/>
      <c r="CB72" s="233"/>
      <c r="CC72" s="233"/>
      <c r="CD72" s="233"/>
      <c r="CE72" s="233"/>
      <c r="CF72" s="233"/>
      <c r="CG72" s="233"/>
      <c r="CH72" s="233"/>
      <c r="CI72" s="233"/>
      <c r="CJ72" s="233"/>
      <c r="CK72" s="233"/>
      <c r="CL72" s="233"/>
      <c r="CM72" s="233"/>
      <c r="CN72" s="233"/>
      <c r="CO72" s="233"/>
      <c r="CP72" s="233"/>
      <c r="CQ72" s="233"/>
      <c r="CR72" s="233"/>
      <c r="CS72" s="233"/>
      <c r="CT72" s="233"/>
      <c r="CU72" s="233"/>
      <c r="CV72" s="233"/>
      <c r="CW72" s="233"/>
      <c r="CX72" s="233"/>
      <c r="CY72" s="233"/>
      <c r="CZ72" s="233"/>
      <c r="DA72" s="233"/>
      <c r="DB72" s="233"/>
      <c r="DC72" s="233"/>
      <c r="DD72" s="233"/>
      <c r="DE72" s="233"/>
      <c r="DF72" s="233"/>
      <c r="DG72" s="233"/>
      <c r="DH72" s="233"/>
      <c r="DI72" s="233"/>
      <c r="DJ72" s="233"/>
      <c r="DK72" s="233"/>
      <c r="DL72" s="233"/>
      <c r="DM72" s="233"/>
      <c r="DN72" s="233"/>
      <c r="DO72" s="233"/>
      <c r="DP72" s="233"/>
      <c r="DQ72" s="233"/>
      <c r="DR72" s="233"/>
      <c r="DS72" s="233"/>
      <c r="DT72" s="233"/>
      <c r="DU72" s="233"/>
      <c r="DV72" s="233"/>
      <c r="DW72" s="233"/>
      <c r="DX72" s="233"/>
      <c r="DY72" s="233"/>
      <c r="DZ72" s="233"/>
    </row>
    <row r="73" spans="1:130" s="34" customFormat="1" ht="108.75" customHeight="1" thickBot="1" thickTop="1">
      <c r="A73" s="189" t="str">
        <f>'IDENTIFICACION DEL RIESGO'!A74</f>
        <v>CA1217-P</v>
      </c>
      <c r="B73" s="189" t="str">
        <f>'IDENTIFICACION DEL RIESGO'!B74</f>
        <v>SEGUIMIENTO Y EVALUACION INDEPENDIENTE </v>
      </c>
      <c r="C73" s="212" t="str">
        <f>'IDENTIFICACION DEL RIESGO'!D74</f>
        <v>NO CUMPLIMIENTO DEL QUE HACER DEL PROCESO Y OFICINA DE CONTROL INTERNO  </v>
      </c>
      <c r="D73" s="190">
        <v>4</v>
      </c>
      <c r="E73" s="190">
        <v>4</v>
      </c>
      <c r="F73" s="190" t="s">
        <v>19</v>
      </c>
      <c r="G73" s="190" t="s">
        <v>576</v>
      </c>
      <c r="H73" s="227" t="str">
        <f t="shared" si="4"/>
        <v>ZONA DE RIESGO EXTREMA</v>
      </c>
      <c r="I73" s="333" t="str">
        <f t="shared" si="5"/>
        <v>Reducir el Riesgo, Evitar, Compartir o Transferir el Riesgo</v>
      </c>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33"/>
      <c r="BY73" s="233"/>
      <c r="BZ73" s="233"/>
      <c r="CA73" s="233"/>
      <c r="CB73" s="233"/>
      <c r="CC73" s="233"/>
      <c r="CD73" s="233"/>
      <c r="CE73" s="233"/>
      <c r="CF73" s="233"/>
      <c r="CG73" s="233"/>
      <c r="CH73" s="233"/>
      <c r="CI73" s="233"/>
      <c r="CJ73" s="233"/>
      <c r="CK73" s="233"/>
      <c r="CL73" s="233"/>
      <c r="CM73" s="233"/>
      <c r="CN73" s="233"/>
      <c r="CO73" s="233"/>
      <c r="CP73" s="233"/>
      <c r="CQ73" s="233"/>
      <c r="CR73" s="233"/>
      <c r="CS73" s="233"/>
      <c r="CT73" s="233"/>
      <c r="CU73" s="233"/>
      <c r="CV73" s="233"/>
      <c r="CW73" s="233"/>
      <c r="CX73" s="233"/>
      <c r="CY73" s="233"/>
      <c r="CZ73" s="233"/>
      <c r="DA73" s="233"/>
      <c r="DB73" s="233"/>
      <c r="DC73" s="233"/>
      <c r="DD73" s="233"/>
      <c r="DE73" s="233"/>
      <c r="DF73" s="233"/>
      <c r="DG73" s="233"/>
      <c r="DH73" s="233"/>
      <c r="DI73" s="233"/>
      <c r="DJ73" s="233"/>
      <c r="DK73" s="233"/>
      <c r="DL73" s="233"/>
      <c r="DM73" s="233"/>
      <c r="DN73" s="233"/>
      <c r="DO73" s="233"/>
      <c r="DP73" s="233"/>
      <c r="DQ73" s="233"/>
      <c r="DR73" s="233"/>
      <c r="DS73" s="233"/>
      <c r="DT73" s="233"/>
      <c r="DU73" s="233"/>
      <c r="DV73" s="233"/>
      <c r="DW73" s="233"/>
      <c r="DX73" s="233"/>
      <c r="DY73" s="233"/>
      <c r="DZ73" s="233"/>
    </row>
    <row r="74" spans="1:130" s="34" customFormat="1" ht="108.75" customHeight="1" thickBot="1" thickTop="1">
      <c r="A74" s="189" t="str">
        <f>'IDENTIFICACION DEL RIESGO'!A75</f>
        <v>CA1317-P</v>
      </c>
      <c r="B74" s="189" t="str">
        <f>'IDENTIFICACION DEL RIESGO'!B75</f>
        <v>SEGUIMIENTO Y EVALUACION INDEPENDIENTE </v>
      </c>
      <c r="C74" s="212" t="str">
        <f>'IDENTIFICACION DEL RIESGO'!D75</f>
        <v>INCUMPLIMIENTO EN LA NORMATIVIDAD APLICABLE AL PROCESO </v>
      </c>
      <c r="D74" s="190">
        <v>4</v>
      </c>
      <c r="E74" s="190">
        <v>4</v>
      </c>
      <c r="F74" s="190" t="s">
        <v>19</v>
      </c>
      <c r="G74" s="190" t="s">
        <v>576</v>
      </c>
      <c r="H74" s="227" t="str">
        <f t="shared" si="4"/>
        <v>ZONA DE RIESGO EXTREMA</v>
      </c>
      <c r="I74" s="333" t="str">
        <f t="shared" si="5"/>
        <v>Reducir el Riesgo, Evitar, Compartir o Transferir el Riesgo</v>
      </c>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c r="BT74" s="233"/>
      <c r="BU74" s="233"/>
      <c r="BV74" s="233"/>
      <c r="BW74" s="233"/>
      <c r="BX74" s="233"/>
      <c r="BY74" s="233"/>
      <c r="BZ74" s="233"/>
      <c r="CA74" s="233"/>
      <c r="CB74" s="233"/>
      <c r="CC74" s="233"/>
      <c r="CD74" s="233"/>
      <c r="CE74" s="233"/>
      <c r="CF74" s="233"/>
      <c r="CG74" s="233"/>
      <c r="CH74" s="233"/>
      <c r="CI74" s="233"/>
      <c r="CJ74" s="233"/>
      <c r="CK74" s="233"/>
      <c r="CL74" s="233"/>
      <c r="CM74" s="233"/>
      <c r="CN74" s="233"/>
      <c r="CO74" s="233"/>
      <c r="CP74" s="233"/>
      <c r="CQ74" s="233"/>
      <c r="CR74" s="233"/>
      <c r="CS74" s="233"/>
      <c r="CT74" s="233"/>
      <c r="CU74" s="233"/>
      <c r="CV74" s="233"/>
      <c r="CW74" s="233"/>
      <c r="CX74" s="233"/>
      <c r="CY74" s="233"/>
      <c r="CZ74" s="233"/>
      <c r="DA74" s="233"/>
      <c r="DB74" s="233"/>
      <c r="DC74" s="233"/>
      <c r="DD74" s="233"/>
      <c r="DE74" s="233"/>
      <c r="DF74" s="233"/>
      <c r="DG74" s="233"/>
      <c r="DH74" s="233"/>
      <c r="DI74" s="233"/>
      <c r="DJ74" s="233"/>
      <c r="DK74" s="233"/>
      <c r="DL74" s="233"/>
      <c r="DM74" s="233"/>
      <c r="DN74" s="233"/>
      <c r="DO74" s="233"/>
      <c r="DP74" s="233"/>
      <c r="DQ74" s="233"/>
      <c r="DR74" s="233"/>
      <c r="DS74" s="233"/>
      <c r="DT74" s="233"/>
      <c r="DU74" s="233"/>
      <c r="DV74" s="233"/>
      <c r="DW74" s="233"/>
      <c r="DX74" s="233"/>
      <c r="DY74" s="233"/>
      <c r="DZ74" s="233"/>
    </row>
    <row r="75" spans="1:130" s="34" customFormat="1" ht="108.75" customHeight="1" thickBot="1" thickTop="1">
      <c r="A75" s="189" t="str">
        <f>'IDENTIFICACION DEL RIESGO'!A76</f>
        <v>CA1417-P</v>
      </c>
      <c r="B75" s="189" t="str">
        <f>'IDENTIFICACION DEL RIESGO'!B76</f>
        <v>SEGUIMIENTO Y EVALUACION INDEPENDIENTE </v>
      </c>
      <c r="C75" s="212" t="str">
        <f>'IDENTIFICACION DEL RIESGO'!D76</f>
        <v>INCUMPLIMIENTO A LA NORMAS DE GESTIÓN DOCUMENTAL  </v>
      </c>
      <c r="D75" s="190">
        <v>3</v>
      </c>
      <c r="E75" s="190">
        <v>3</v>
      </c>
      <c r="F75" s="190" t="s">
        <v>17</v>
      </c>
      <c r="G75" s="190" t="s">
        <v>224</v>
      </c>
      <c r="H75" s="227" t="str">
        <f t="shared" si="4"/>
        <v>ZONA DE RIESGO ALTA</v>
      </c>
      <c r="I75" s="333" t="str">
        <f t="shared" si="5"/>
        <v>Reducir el Riesgo, Evitar, Compartir o Transferir el Riesgo</v>
      </c>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c r="BT75" s="233"/>
      <c r="BU75" s="233"/>
      <c r="BV75" s="233"/>
      <c r="BW75" s="233"/>
      <c r="BX75" s="233"/>
      <c r="BY75" s="233"/>
      <c r="BZ75" s="233"/>
      <c r="CA75" s="233"/>
      <c r="CB75" s="233"/>
      <c r="CC75" s="233"/>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row>
    <row r="76" spans="1:130" s="34" customFormat="1" ht="108.75" customHeight="1" thickBot="1" thickTop="1">
      <c r="A76" s="189" t="str">
        <f>'IDENTIFICACION DEL RIESGO'!A77</f>
        <v>CA1517-P</v>
      </c>
      <c r="B76" s="189" t="str">
        <f>'IDENTIFICACION DEL RIESGO'!B77</f>
        <v>SEGUIMIENTO Y EVALUACION INDEPENDIENTE </v>
      </c>
      <c r="C76" s="212" t="str">
        <f>'IDENTIFICACION DEL RIESGO'!D77</f>
        <v>INCUMPLIMIENTO A LA NORMAS DE GESTIÓN DOCUMENTAL  </v>
      </c>
      <c r="D76" s="190">
        <v>3</v>
      </c>
      <c r="E76" s="190">
        <v>3</v>
      </c>
      <c r="F76" s="190" t="s">
        <v>17</v>
      </c>
      <c r="G76" s="190" t="s">
        <v>224</v>
      </c>
      <c r="H76" s="227" t="str">
        <f>IF(F76="B",$J$1,IF(F76="M",$K$1,IF(F76="A",$L$1,IF(F76="E",$M$1,"0"))))</f>
        <v>ZONA DE RIESGO ALTA</v>
      </c>
      <c r="I76" s="333" t="str">
        <f t="shared" si="5"/>
        <v>Reducir el Riesgo, Evitar, Compartir o Transferir el Riesgo</v>
      </c>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row>
    <row r="77" spans="1:130" s="34" customFormat="1" ht="108.75" customHeight="1" thickBot="1" thickTop="1">
      <c r="A77" s="189" t="str">
        <f>'IDENTIFICACION DEL RIESGO'!A78</f>
        <v>CA1617-P</v>
      </c>
      <c r="B77" s="189" t="str">
        <f>'IDENTIFICACION DEL RIESGO'!B78</f>
        <v>SEGUIMIENTO Y EVALUACION INDEPENDIENTE </v>
      </c>
      <c r="C77" s="212" t="str">
        <f>'IDENTIFICACION DEL RIESGO'!D78</f>
        <v>INCUMPLIMIENTO A LA NORMA  NTCGP:1000-2009 e ISO -9001-2008.</v>
      </c>
      <c r="D77" s="190">
        <v>3</v>
      </c>
      <c r="E77" s="190">
        <v>3</v>
      </c>
      <c r="F77" s="190" t="s">
        <v>17</v>
      </c>
      <c r="G77" s="190" t="s">
        <v>224</v>
      </c>
      <c r="H77" s="227" t="str">
        <f>IF(F77="B",$J$1,IF(F77="M",$K$1,IF(F77="A",$L$1,IF(F77="E",$M$1,"0"))))</f>
        <v>ZONA DE RIESGO ALTA</v>
      </c>
      <c r="I77" s="333" t="str">
        <f t="shared" si="5"/>
        <v>Reducir el Riesgo, Evitar, Compartir o Transferir el Riesgo</v>
      </c>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c r="BT77" s="233"/>
      <c r="BU77" s="233"/>
      <c r="BV77" s="233"/>
      <c r="BW77" s="233"/>
      <c r="BX77" s="233"/>
      <c r="BY77" s="233"/>
      <c r="BZ77" s="233"/>
      <c r="CA77" s="233"/>
      <c r="CB77" s="233"/>
      <c r="CC77" s="233"/>
      <c r="CD77" s="233"/>
      <c r="CE77" s="233"/>
      <c r="CF77" s="233"/>
      <c r="CG77" s="233"/>
      <c r="CH77" s="233"/>
      <c r="CI77" s="233"/>
      <c r="CJ77" s="233"/>
      <c r="CK77" s="233"/>
      <c r="CL77" s="233"/>
      <c r="CM77" s="233"/>
      <c r="CN77" s="233"/>
      <c r="CO77" s="233"/>
      <c r="CP77" s="233"/>
      <c r="CQ77" s="233"/>
      <c r="CR77" s="233"/>
      <c r="CS77" s="233"/>
      <c r="CT77" s="233"/>
      <c r="CU77" s="233"/>
      <c r="CV77" s="233"/>
      <c r="CW77" s="233"/>
      <c r="CX77" s="233"/>
      <c r="CY77" s="233"/>
      <c r="CZ77" s="233"/>
      <c r="DA77" s="233"/>
      <c r="DB77" s="233"/>
      <c r="DC77" s="233"/>
      <c r="DD77" s="233"/>
      <c r="DE77" s="233"/>
      <c r="DF77" s="233"/>
      <c r="DG77" s="233"/>
      <c r="DH77" s="233"/>
      <c r="DI77" s="233"/>
      <c r="DJ77" s="233"/>
      <c r="DK77" s="233"/>
      <c r="DL77" s="233"/>
      <c r="DM77" s="233"/>
      <c r="DN77" s="233"/>
      <c r="DO77" s="233"/>
      <c r="DP77" s="233"/>
      <c r="DQ77" s="233"/>
      <c r="DR77" s="233"/>
      <c r="DS77" s="233"/>
      <c r="DT77" s="233"/>
      <c r="DU77" s="233"/>
      <c r="DV77" s="233"/>
      <c r="DW77" s="233"/>
      <c r="DX77" s="233"/>
      <c r="DY77" s="233"/>
      <c r="DZ77" s="233"/>
    </row>
    <row r="78" spans="1:130" s="34" customFormat="1" ht="108.75" customHeight="1" thickBot="1" thickTop="1">
      <c r="A78" s="189" t="str">
        <f>'IDENTIFICACION DEL RIESGO'!A79</f>
        <v>CA1717-P</v>
      </c>
      <c r="B78" s="189" t="str">
        <f>'IDENTIFICACION DEL RIESGO'!B79</f>
        <v>SEGUIMIENTO Y EVALUACION INDEPENDIENTE </v>
      </c>
      <c r="C78" s="212" t="str">
        <f>'IDENTIFICACION DEL RIESGO'!D79</f>
        <v>NO MEDIR LAS ACTIVIDADES DE EFICIENCIA Y EFICACIA DE DESARROLLO DEL PROCESO </v>
      </c>
      <c r="D78" s="190">
        <v>3</v>
      </c>
      <c r="E78" s="190">
        <v>3</v>
      </c>
      <c r="F78" s="190" t="s">
        <v>17</v>
      </c>
      <c r="G78" s="190" t="s">
        <v>224</v>
      </c>
      <c r="H78" s="227" t="str">
        <f>IF(F78="B",$J$1,IF(F78="M",$K$1,IF(F78="A",$L$1,IF(F78="E",$M$1,"0"))))</f>
        <v>ZONA DE RIESGO ALTA</v>
      </c>
      <c r="I78" s="333" t="str">
        <f t="shared" si="5"/>
        <v>Reducir el Riesgo, Evitar, Compartir o Transferir el Riesgo</v>
      </c>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c r="BT78" s="233"/>
      <c r="BU78" s="233"/>
      <c r="BV78" s="233"/>
      <c r="BW78" s="233"/>
      <c r="BX78" s="233"/>
      <c r="BY78" s="233"/>
      <c r="BZ78" s="233"/>
      <c r="CA78" s="233"/>
      <c r="CB78" s="233"/>
      <c r="CC78" s="233"/>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row>
    <row r="79" spans="1:130" s="34" customFormat="1" ht="108.75" customHeight="1" thickBot="1" thickTop="1">
      <c r="A79" s="189"/>
      <c r="B79" s="189"/>
      <c r="C79" s="212"/>
      <c r="D79" s="190"/>
      <c r="E79" s="190"/>
      <c r="F79" s="190"/>
      <c r="G79" s="190"/>
      <c r="H79" s="227"/>
      <c r="I79" s="3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33"/>
      <c r="AR79" s="233"/>
      <c r="AS79" s="233"/>
      <c r="AT79" s="233"/>
      <c r="AU79" s="233"/>
      <c r="AV79" s="233"/>
      <c r="AW79" s="233"/>
      <c r="AX79" s="233"/>
      <c r="AY79" s="233"/>
      <c r="AZ79" s="233"/>
      <c r="BA79" s="233"/>
      <c r="BB79" s="233"/>
      <c r="BC79" s="233"/>
      <c r="BD79" s="233"/>
      <c r="BE79" s="233"/>
      <c r="BF79" s="233"/>
      <c r="BG79" s="233"/>
      <c r="BH79" s="233"/>
      <c r="BI79" s="233"/>
      <c r="BJ79" s="233"/>
      <c r="BK79" s="233"/>
      <c r="BL79" s="233"/>
      <c r="BM79" s="233"/>
      <c r="BN79" s="233"/>
      <c r="BO79" s="233"/>
      <c r="BP79" s="233"/>
      <c r="BQ79" s="233"/>
      <c r="BR79" s="233"/>
      <c r="BS79" s="233"/>
      <c r="BT79" s="233"/>
      <c r="BU79" s="233"/>
      <c r="BV79" s="233"/>
      <c r="BW79" s="233"/>
      <c r="BX79" s="233"/>
      <c r="BY79" s="233"/>
      <c r="BZ79" s="233"/>
      <c r="CA79" s="233"/>
      <c r="CB79" s="233"/>
      <c r="CC79" s="233"/>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row>
    <row r="80" ht="13.5" thickTop="1"/>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73:I73">
    <cfRule type="containsText" priority="55" dxfId="2" operator="containsText" stopIfTrue="1" text="Zona de Riesgo Extrema">
      <formula>NOT(ISERROR(SEARCH("Zona de Riesgo Extrema",H73)))</formula>
    </cfRule>
    <cfRule type="containsText" priority="56" dxfId="25" operator="containsText" stopIfTrue="1" text="Zona de Riesgo Baja">
      <formula>NOT(ISERROR(SEARCH("Zona de Riesgo Baja",H73)))</formula>
    </cfRule>
    <cfRule type="containsText" priority="57" dxfId="1" operator="containsText" stopIfTrue="1" text="Zona de Riesgo Alta">
      <formula>NOT(ISERROR(SEARCH("Zona de Riesgo Alta",H73)))</formula>
    </cfRule>
    <cfRule type="containsText" priority="58" dxfId="18" operator="containsText" stopIfTrue="1" text="Zona de Riesgo Moderada">
      <formula>NOT(ISERROR(SEARCH("Zona de Riesgo Moderada",H73)))</formula>
    </cfRule>
    <cfRule type="colorScale" priority="59" dxfId="51">
      <colorScale>
        <cfvo type="min" val="0"/>
        <cfvo type="percentile" val="50"/>
        <cfvo type="max"/>
        <color rgb="FFF8696B"/>
        <color rgb="FFFFEB84"/>
        <color rgb="FF63BE7B"/>
      </colorScale>
    </cfRule>
    <cfRule type="containsText" priority="60" dxfId="51" operator="containsText" stopIfTrue="1" text="zona de riesgo alta">
      <formula>NOT(ISERROR(SEARCH("zona de riesgo alta",H73)))</formula>
    </cfRule>
  </conditionalFormatting>
  <conditionalFormatting sqref="H74:I74">
    <cfRule type="containsText" priority="49" dxfId="2" operator="containsText" stopIfTrue="1" text="Zona de Riesgo Extrema">
      <formula>NOT(ISERROR(SEARCH("Zona de Riesgo Extrema",H74)))</formula>
    </cfRule>
    <cfRule type="containsText" priority="50" dxfId="25" operator="containsText" stopIfTrue="1" text="Zona de Riesgo Baja">
      <formula>NOT(ISERROR(SEARCH("Zona de Riesgo Baja",H74)))</formula>
    </cfRule>
    <cfRule type="containsText" priority="51" dxfId="1" operator="containsText" stopIfTrue="1" text="Zona de Riesgo Alta">
      <formula>NOT(ISERROR(SEARCH("Zona de Riesgo Alta",H74)))</formula>
    </cfRule>
    <cfRule type="containsText" priority="52" dxfId="18" operator="containsText" stopIfTrue="1" text="Zona de Riesgo Moderada">
      <formula>NOT(ISERROR(SEARCH("Zona de Riesgo Moderada",H74)))</formula>
    </cfRule>
    <cfRule type="colorScale" priority="53" dxfId="51">
      <colorScale>
        <cfvo type="min" val="0"/>
        <cfvo type="percentile" val="50"/>
        <cfvo type="max"/>
        <color rgb="FFF8696B"/>
        <color rgb="FFFFEB84"/>
        <color rgb="FF63BE7B"/>
      </colorScale>
    </cfRule>
    <cfRule type="containsText" priority="54" dxfId="51" operator="containsText" stopIfTrue="1" text="zona de riesgo alta">
      <formula>NOT(ISERROR(SEARCH("zona de riesgo alta",H74)))</formula>
    </cfRule>
  </conditionalFormatting>
  <conditionalFormatting sqref="H75:I75 H76:H77">
    <cfRule type="containsText" priority="43" dxfId="2" operator="containsText" stopIfTrue="1" text="Zona de Riesgo Extrema">
      <formula>NOT(ISERROR(SEARCH("Zona de Riesgo Extrema",H75)))</formula>
    </cfRule>
    <cfRule type="containsText" priority="44" dxfId="25" operator="containsText" stopIfTrue="1" text="Zona de Riesgo Baja">
      <formula>NOT(ISERROR(SEARCH("Zona de Riesgo Baja",H75)))</formula>
    </cfRule>
    <cfRule type="containsText" priority="45" dxfId="1" operator="containsText" stopIfTrue="1" text="Zona de Riesgo Alta">
      <formula>NOT(ISERROR(SEARCH("Zona de Riesgo Alta",H75)))</formula>
    </cfRule>
    <cfRule type="containsText" priority="46" dxfId="18" operator="containsText" stopIfTrue="1" text="Zona de Riesgo Moderada">
      <formula>NOT(ISERROR(SEARCH("Zona de Riesgo Moderada",H75)))</formula>
    </cfRule>
    <cfRule type="colorScale" priority="47" dxfId="51">
      <colorScale>
        <cfvo type="min" val="0"/>
        <cfvo type="percentile" val="50"/>
        <cfvo type="max"/>
        <color rgb="FFF8696B"/>
        <color rgb="FFFFEB84"/>
        <color rgb="FF63BE7B"/>
      </colorScale>
    </cfRule>
    <cfRule type="containsText" priority="48" dxfId="51" operator="containsText" stopIfTrue="1" text="zona de riesgo alta">
      <formula>NOT(ISERROR(SEARCH("zona de riesgo alta",H75)))</formula>
    </cfRule>
  </conditionalFormatting>
  <conditionalFormatting sqref="H78">
    <cfRule type="containsText" priority="25" dxfId="2" operator="containsText" stopIfTrue="1" text="Zona de Riesgo Extrema">
      <formula>NOT(ISERROR(SEARCH("Zona de Riesgo Extrema",H78)))</formula>
    </cfRule>
    <cfRule type="containsText" priority="26" dxfId="25" operator="containsText" stopIfTrue="1" text="Zona de Riesgo Baja">
      <formula>NOT(ISERROR(SEARCH("Zona de Riesgo Baja",H78)))</formula>
    </cfRule>
    <cfRule type="containsText" priority="27" dxfId="1" operator="containsText" stopIfTrue="1" text="Zona de Riesgo Alta">
      <formula>NOT(ISERROR(SEARCH("Zona de Riesgo Alta",H78)))</formula>
    </cfRule>
    <cfRule type="containsText" priority="28" dxfId="18" operator="containsText" stopIfTrue="1" text="Zona de Riesgo Moderada">
      <formula>NOT(ISERROR(SEARCH("Zona de Riesgo Moderada",H78)))</formula>
    </cfRule>
    <cfRule type="colorScale" priority="29" dxfId="51">
      <colorScale>
        <cfvo type="min" val="0"/>
        <cfvo type="percentile" val="50"/>
        <cfvo type="max"/>
        <color rgb="FFF8696B"/>
        <color rgb="FFFFEB84"/>
        <color rgb="FF63BE7B"/>
      </colorScale>
    </cfRule>
    <cfRule type="containsText" priority="30" dxfId="51" operator="containsText" stopIfTrue="1" text="zona de riesgo alta">
      <formula>NOT(ISERROR(SEARCH("zona de riesgo alta",H78)))</formula>
    </cfRule>
  </conditionalFormatting>
  <conditionalFormatting sqref="H79:I79">
    <cfRule type="containsText" priority="19" dxfId="2" operator="containsText" stopIfTrue="1" text="Zona de Riesgo Extrema">
      <formula>NOT(ISERROR(SEARCH("Zona de Riesgo Extrema",H79)))</formula>
    </cfRule>
    <cfRule type="containsText" priority="20" dxfId="25" operator="containsText" stopIfTrue="1" text="Zona de Riesgo Baja">
      <formula>NOT(ISERROR(SEARCH("Zona de Riesgo Baja",H79)))</formula>
    </cfRule>
    <cfRule type="containsText" priority="21" dxfId="1" operator="containsText" stopIfTrue="1" text="Zona de Riesgo Alta">
      <formula>NOT(ISERROR(SEARCH("Zona de Riesgo Alta",H79)))</formula>
    </cfRule>
    <cfRule type="containsText" priority="22" dxfId="18" operator="containsText" stopIfTrue="1" text="Zona de Riesgo Moderada">
      <formula>NOT(ISERROR(SEARCH("Zona de Riesgo Moderada",H79)))</formula>
    </cfRule>
    <cfRule type="colorScale" priority="23" dxfId="51">
      <colorScale>
        <cfvo type="min" val="0"/>
        <cfvo type="percentile" val="50"/>
        <cfvo type="max"/>
        <color rgb="FFF8696B"/>
        <color rgb="FFFFEB84"/>
        <color rgb="FF63BE7B"/>
      </colorScale>
    </cfRule>
    <cfRule type="containsText" priority="24" dxfId="51" operator="containsText" stopIfTrue="1" text="zona de riesgo alta">
      <formula>NOT(ISERROR(SEARCH("zona de riesgo alta",H79)))</formula>
    </cfRule>
  </conditionalFormatting>
  <conditionalFormatting sqref="I76">
    <cfRule type="containsText" priority="13" dxfId="2" operator="containsText" stopIfTrue="1" text="Zona de Riesgo Extrema">
      <formula>NOT(ISERROR(SEARCH("Zona de Riesgo Extrema",I76)))</formula>
    </cfRule>
    <cfRule type="containsText" priority="14" dxfId="25" operator="containsText" stopIfTrue="1" text="Zona de Riesgo Baja">
      <formula>NOT(ISERROR(SEARCH("Zona de Riesgo Baja",I76)))</formula>
    </cfRule>
    <cfRule type="containsText" priority="15" dxfId="1" operator="containsText" stopIfTrue="1" text="Zona de Riesgo Alta">
      <formula>NOT(ISERROR(SEARCH("Zona de Riesgo Alta",I76)))</formula>
    </cfRule>
    <cfRule type="containsText" priority="16" dxfId="18" operator="containsText" stopIfTrue="1" text="Zona de Riesgo Moderada">
      <formula>NOT(ISERROR(SEARCH("Zona de Riesgo Moderada",I76)))</formula>
    </cfRule>
    <cfRule type="colorScale" priority="17" dxfId="51">
      <colorScale>
        <cfvo type="min" val="0"/>
        <cfvo type="percentile" val="50"/>
        <cfvo type="max"/>
        <color rgb="FFF8696B"/>
        <color rgb="FFFFEB84"/>
        <color rgb="FF63BE7B"/>
      </colorScale>
    </cfRule>
    <cfRule type="containsText" priority="18" dxfId="51" operator="containsText" stopIfTrue="1" text="zona de riesgo alta">
      <formula>NOT(ISERROR(SEARCH("zona de riesgo alta",I76)))</formula>
    </cfRule>
  </conditionalFormatting>
  <conditionalFormatting sqref="I77">
    <cfRule type="containsText" priority="7" dxfId="2" operator="containsText" stopIfTrue="1" text="Zona de Riesgo Extrema">
      <formula>NOT(ISERROR(SEARCH("Zona de Riesgo Extrema",I77)))</formula>
    </cfRule>
    <cfRule type="containsText" priority="8" dxfId="25" operator="containsText" stopIfTrue="1" text="Zona de Riesgo Baja">
      <formula>NOT(ISERROR(SEARCH("Zona de Riesgo Baja",I77)))</formula>
    </cfRule>
    <cfRule type="containsText" priority="9" dxfId="1" operator="containsText" stopIfTrue="1" text="Zona de Riesgo Alta">
      <formula>NOT(ISERROR(SEARCH("Zona de Riesgo Alta",I77)))</formula>
    </cfRule>
    <cfRule type="containsText" priority="10" dxfId="18" operator="containsText" stopIfTrue="1" text="Zona de Riesgo Moderada">
      <formula>NOT(ISERROR(SEARCH("Zona de Riesgo Moderada",I77)))</formula>
    </cfRule>
    <cfRule type="colorScale" priority="11" dxfId="51">
      <colorScale>
        <cfvo type="min" val="0"/>
        <cfvo type="percentile" val="50"/>
        <cfvo type="max"/>
        <color rgb="FFF8696B"/>
        <color rgb="FFFFEB84"/>
        <color rgb="FF63BE7B"/>
      </colorScale>
    </cfRule>
    <cfRule type="containsText" priority="12" dxfId="51" operator="containsText" stopIfTrue="1" text="zona de riesgo alta">
      <formula>NOT(ISERROR(SEARCH("zona de riesgo alta",I77)))</formula>
    </cfRule>
  </conditionalFormatting>
  <conditionalFormatting sqref="I78">
    <cfRule type="containsText" priority="1" dxfId="2" operator="containsText" stopIfTrue="1" text="Zona de Riesgo Extrema">
      <formula>NOT(ISERROR(SEARCH("Zona de Riesgo Extrema",I78)))</formula>
    </cfRule>
    <cfRule type="containsText" priority="2" dxfId="25" operator="containsText" stopIfTrue="1" text="Zona de Riesgo Baja">
      <formula>NOT(ISERROR(SEARCH("Zona de Riesgo Baja",I78)))</formula>
    </cfRule>
    <cfRule type="containsText" priority="3" dxfId="1" operator="containsText" stopIfTrue="1" text="Zona de Riesgo Alta">
      <formula>NOT(ISERROR(SEARCH("Zona de Riesgo Alta",I78)))</formula>
    </cfRule>
    <cfRule type="containsText" priority="4" dxfId="18" operator="containsText" stopIfTrue="1" text="Zona de Riesgo Moderada">
      <formula>NOT(ISERROR(SEARCH("Zona de Riesgo Moderada",I78)))</formula>
    </cfRule>
    <cfRule type="colorScale" priority="5" dxfId="51">
      <colorScale>
        <cfvo type="min" val="0"/>
        <cfvo type="percentile" val="50"/>
        <cfvo type="max"/>
        <color rgb="FFF8696B"/>
        <color rgb="FFFFEB84"/>
        <color rgb="FF63BE7B"/>
      </colorScale>
    </cfRule>
    <cfRule type="containsText" priority="6" dxfId="51" operator="containsText" stopIfTrue="1" text="zona de riesgo alta">
      <formula>NOT(ISERROR(SEARCH("zona de riesgo alta",I78)))</formula>
    </cfRule>
  </conditionalFormatting>
  <conditionalFormatting sqref="H72:I72 H71 H8:I70">
    <cfRule type="containsText" priority="925" dxfId="2" operator="containsText" stopIfTrue="1" text="Zona de Riesgo Extrema">
      <formula>NOT(ISERROR(SEARCH("Zona de Riesgo Extrema",H8)))</formula>
    </cfRule>
    <cfRule type="containsText" priority="926" dxfId="25" operator="containsText" stopIfTrue="1" text="Zona de Riesgo Baja">
      <formula>NOT(ISERROR(SEARCH("Zona de Riesgo Baja",H8)))</formula>
    </cfRule>
    <cfRule type="containsText" priority="927" dxfId="1" operator="containsText" stopIfTrue="1" text="Zona de Riesgo Alta">
      <formula>NOT(ISERROR(SEARCH("Zona de Riesgo Alta",H8)))</formula>
    </cfRule>
    <cfRule type="containsText" priority="928" dxfId="18" operator="containsText" stopIfTrue="1" text="Zona de Riesgo Moderada">
      <formula>NOT(ISERROR(SEARCH("Zona de Riesgo Moderada",H8)))</formula>
    </cfRule>
    <cfRule type="colorScale" priority="929" dxfId="51">
      <colorScale>
        <cfvo type="min" val="0"/>
        <cfvo type="percentile" val="50"/>
        <cfvo type="max"/>
        <color rgb="FFF8696B"/>
        <color rgb="FFFFEB84"/>
        <color rgb="FF63BE7B"/>
      </colorScale>
    </cfRule>
    <cfRule type="containsText" priority="930" dxfId="51"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81"/>
  <sheetViews>
    <sheetView zoomScalePageLayoutView="0" workbookViewId="0" topLeftCell="A1">
      <pane ySplit="7" topLeftCell="A71" activePane="bottomLeft" state="frozen"/>
      <selection pane="topLeft" activeCell="A1" sqref="A1"/>
      <selection pane="bottomLeft" activeCell="A73" sqref="A73"/>
    </sheetView>
  </sheetViews>
  <sheetFormatPr defaultColWidth="11.421875" defaultRowHeight="12.75"/>
  <cols>
    <col min="1" max="1" width="24.421875" style="17"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233" customWidth="1"/>
  </cols>
  <sheetData>
    <row r="1" spans="1:17" ht="42" customHeight="1" thickBot="1" thickTop="1">
      <c r="A1" s="527" t="s">
        <v>198</v>
      </c>
      <c r="B1" s="529"/>
      <c r="C1" s="537"/>
      <c r="D1" s="538" t="s">
        <v>0</v>
      </c>
      <c r="E1" s="538"/>
      <c r="F1" s="538"/>
      <c r="G1" s="538"/>
      <c r="H1" s="538"/>
      <c r="I1" s="538"/>
      <c r="J1" s="538"/>
      <c r="K1" s="23"/>
      <c r="L1" s="539"/>
      <c r="M1" s="540"/>
      <c r="N1" s="7" t="s">
        <v>200</v>
      </c>
      <c r="O1" s="22" t="s">
        <v>201</v>
      </c>
      <c r="P1" s="22" t="s">
        <v>202</v>
      </c>
      <c r="Q1" s="26" t="s">
        <v>203</v>
      </c>
    </row>
    <row r="2" spans="1:17" ht="42.75" customHeight="1" thickBot="1" thickTop="1">
      <c r="A2" s="529"/>
      <c r="B2" s="529"/>
      <c r="C2" s="537"/>
      <c r="D2" s="538"/>
      <c r="E2" s="538"/>
      <c r="F2" s="538"/>
      <c r="G2" s="538"/>
      <c r="H2" s="538"/>
      <c r="I2" s="538"/>
      <c r="J2" s="538"/>
      <c r="K2" s="24"/>
      <c r="L2" s="541"/>
      <c r="M2" s="542"/>
      <c r="N2" s="7" t="s">
        <v>156</v>
      </c>
      <c r="O2" s="22" t="s">
        <v>104</v>
      </c>
      <c r="P2" s="22" t="s">
        <v>103</v>
      </c>
      <c r="Q2" s="22" t="s">
        <v>103</v>
      </c>
    </row>
    <row r="3" spans="1:13" ht="24" customHeight="1" thickBot="1" thickTop="1">
      <c r="A3" s="529"/>
      <c r="B3" s="529"/>
      <c r="C3" s="537"/>
      <c r="D3" s="545" t="s">
        <v>39</v>
      </c>
      <c r="E3" s="545"/>
      <c r="F3" s="545"/>
      <c r="G3" s="545"/>
      <c r="H3" s="545"/>
      <c r="I3" s="545"/>
      <c r="J3" s="545"/>
      <c r="K3" s="25"/>
      <c r="L3" s="543"/>
      <c r="M3" s="544"/>
    </row>
    <row r="4" spans="1:13" ht="14.25" hidden="1" thickBot="1" thickTop="1">
      <c r="A4" s="529"/>
      <c r="B4" s="529"/>
      <c r="C4" s="537"/>
      <c r="D4" s="546" t="s">
        <v>40</v>
      </c>
      <c r="E4" s="546"/>
      <c r="F4" s="546"/>
      <c r="G4" s="546"/>
      <c r="H4" s="546" t="s">
        <v>41</v>
      </c>
      <c r="I4" s="546"/>
      <c r="J4" s="546"/>
      <c r="K4" s="19"/>
      <c r="L4" s="546" t="s">
        <v>6</v>
      </c>
      <c r="M4" s="546"/>
    </row>
    <row r="5" ht="14.25" thickBot="1" thickTop="1"/>
    <row r="6" spans="1:13" ht="14.25" thickBot="1" thickTop="1">
      <c r="A6" s="531" t="s">
        <v>197</v>
      </c>
      <c r="B6" s="531" t="s">
        <v>26</v>
      </c>
      <c r="C6" s="531" t="s">
        <v>28</v>
      </c>
      <c r="D6" s="547" t="s">
        <v>35</v>
      </c>
      <c r="E6" s="547"/>
      <c r="F6" s="20"/>
      <c r="G6" s="531" t="s">
        <v>42</v>
      </c>
      <c r="H6" s="531" t="s">
        <v>43</v>
      </c>
      <c r="I6" s="547" t="s">
        <v>44</v>
      </c>
      <c r="J6" s="547"/>
      <c r="K6" s="20"/>
      <c r="L6" s="531" t="s">
        <v>45</v>
      </c>
      <c r="M6" s="531" t="s">
        <v>46</v>
      </c>
    </row>
    <row r="7" spans="1:13" ht="14.25" thickBot="1" thickTop="1">
      <c r="A7" s="531"/>
      <c r="B7" s="531"/>
      <c r="C7" s="531"/>
      <c r="D7" s="8" t="s">
        <v>7</v>
      </c>
      <c r="E7" s="8" t="s">
        <v>8</v>
      </c>
      <c r="F7" s="18" t="s">
        <v>199</v>
      </c>
      <c r="G7" s="531"/>
      <c r="H7" s="531"/>
      <c r="I7" s="8" t="s">
        <v>7</v>
      </c>
      <c r="J7" s="8" t="s">
        <v>8</v>
      </c>
      <c r="K7" s="18" t="s">
        <v>199</v>
      </c>
      <c r="L7" s="531"/>
      <c r="M7" s="531"/>
    </row>
    <row r="8" spans="1:17" ht="67.5" customHeight="1" thickBot="1" thickTop="1">
      <c r="A8" s="95" t="str">
        <f>'ANALISIS DEL RIESGO'!A8</f>
        <v>CI01813-P</v>
      </c>
      <c r="B8" s="95" t="str">
        <f>'ANALISIS DEL RIESGO'!B8</f>
        <v>DIRECCIONAMIENTO ESTRATÉGICO</v>
      </c>
      <c r="C8" s="95" t="str">
        <f>'ANALISIS DEL RIESGO'!C8</f>
        <v>POSIBLE CONSTRUCCIÓN DE LA DOFA DE MANERA INADECUADA</v>
      </c>
      <c r="D8" s="95">
        <f>'ANALISIS DEL RIESGO'!D8</f>
        <v>5</v>
      </c>
      <c r="E8" s="95">
        <f>'ANALISIS DEL RIESGO'!E8</f>
        <v>2</v>
      </c>
      <c r="F8" s="95" t="s">
        <v>17</v>
      </c>
      <c r="G8" s="95" t="str">
        <f aca="true" t="shared" si="0" ref="G8:G34">IF(F8="B",$N$1,IF(F8="M",$O$1,IF(F8="A",$P$1,IF(F8="E",$Q$1,"0"))))</f>
        <v>ZONA DE RIESGO ALTA</v>
      </c>
      <c r="H8" s="95"/>
      <c r="I8" s="95">
        <v>3</v>
      </c>
      <c r="J8" s="95">
        <v>1</v>
      </c>
      <c r="K8" s="95" t="s">
        <v>15</v>
      </c>
      <c r="L8" s="95" t="str">
        <f aca="true" t="shared" si="1" ref="L8:L34">IF(K8="B",$N$1,IF(K8="M",$O$1,IF(K8="A",$P$1,IF(K8="E",$Q$1,"0"))))</f>
        <v>ZONA DE RIESGO BAJA</v>
      </c>
      <c r="M8" s="95" t="str">
        <f aca="true" t="shared" si="2" ref="M8:M72">IF(K8="B",$N$2,IF(K8="M",$O$2,IF(K8="A",$P$2,IF(K8="E",$Q$2,"0"))))</f>
        <v>Asumir el Riesgo</v>
      </c>
      <c r="N8" s="94"/>
      <c r="O8" s="94"/>
      <c r="P8" s="94"/>
      <c r="Q8" s="94"/>
    </row>
    <row r="9" spans="1:17" ht="54" customHeight="1" thickBot="1" thickTop="1">
      <c r="A9" s="95" t="str">
        <f>'ANALISIS DEL RIESGO'!A9</f>
        <v>CA03614-P</v>
      </c>
      <c r="B9" s="95" t="str">
        <f>'ANALISIS DEL RIESGO'!B9</f>
        <v>DIRECCIONAMIENTO ESTRATÉGICO</v>
      </c>
      <c r="C9" s="95" t="str">
        <f>'ANALISIS DEL RIESGO'!C9</f>
        <v>BRINDAR INFORMACIÓN ERRADA DE LA PLANEACIÓN ESTRATÉGICA A LOS FUNCIONARIOS DE LA ENTIDAD</v>
      </c>
      <c r="D9" s="95">
        <f>'ANALISIS DEL RIESGO'!D9</f>
        <v>5</v>
      </c>
      <c r="E9" s="95">
        <f>'ANALISIS DEL RIESGO'!E9</f>
        <v>2</v>
      </c>
      <c r="F9" s="95" t="s">
        <v>17</v>
      </c>
      <c r="G9" s="95" t="str">
        <f t="shared" si="0"/>
        <v>ZONA DE RIESGO ALTA</v>
      </c>
      <c r="H9" s="95"/>
      <c r="I9" s="95">
        <v>5</v>
      </c>
      <c r="J9" s="95">
        <v>2</v>
      </c>
      <c r="K9" s="95" t="s">
        <v>17</v>
      </c>
      <c r="L9" s="95" t="str">
        <f t="shared" si="1"/>
        <v>ZONA DE RIESGO ALTA</v>
      </c>
      <c r="M9" s="95" t="str">
        <f t="shared" si="2"/>
        <v>Reducir el Riesgo, Evitar, Compartir o Transferir el Riesgo</v>
      </c>
      <c r="N9" s="94"/>
      <c r="O9" s="94"/>
      <c r="P9" s="94"/>
      <c r="Q9" s="94"/>
    </row>
    <row r="10" spans="1:17" ht="47.25" customHeight="1" thickBot="1" thickTop="1">
      <c r="A10" s="95" t="str">
        <f>'ANALISIS DEL RIESGO'!A10</f>
        <v>CA07014-P</v>
      </c>
      <c r="B10" s="95" t="str">
        <f>'ANALISIS DEL RIESGO'!B10</f>
        <v>DIRECCIONAMIENTO ESTRATÉGICO</v>
      </c>
      <c r="C10" s="95" t="str">
        <f>'ANALISIS DEL RIESGO'!C10</f>
        <v>INCUMPLIMIENTO DEL DECRETO 943 DE MAYO DE 2014 REFERENTE A LA ACTUALIZACIÓN DEL MECI</v>
      </c>
      <c r="D10" s="95">
        <f>'ANALISIS DEL RIESGO'!D10</f>
        <v>4</v>
      </c>
      <c r="E10" s="95">
        <f>'ANALISIS DEL RIESGO'!E10</f>
        <v>2</v>
      </c>
      <c r="F10" s="95" t="s">
        <v>17</v>
      </c>
      <c r="G10" s="95" t="str">
        <f t="shared" si="0"/>
        <v>ZONA DE RIESGO ALTA</v>
      </c>
      <c r="H10" s="95"/>
      <c r="I10" s="95">
        <v>4</v>
      </c>
      <c r="J10" s="95">
        <v>2</v>
      </c>
      <c r="K10" s="95" t="s">
        <v>17</v>
      </c>
      <c r="L10" s="95" t="str">
        <f t="shared" si="1"/>
        <v>ZONA DE RIESGO ALTA</v>
      </c>
      <c r="M10" s="95" t="str">
        <f t="shared" si="2"/>
        <v>Reducir el Riesgo, Evitar, Compartir o Transferir el Riesgo</v>
      </c>
      <c r="N10" s="94"/>
      <c r="O10" s="94"/>
      <c r="P10" s="94"/>
      <c r="Q10" s="94"/>
    </row>
    <row r="11" spans="1:17" ht="39.75" thickBot="1" thickTop="1">
      <c r="A11" s="95" t="str">
        <f>'ANALISIS DEL RIESGO'!A11</f>
        <v>CA07114-P</v>
      </c>
      <c r="B11" s="95" t="str">
        <f>'ANALISIS DEL RIESGO'!B11</f>
        <v>DIRECCIONAMIENTO ESTRATÉGICO</v>
      </c>
      <c r="C11" s="95" t="str">
        <f>'ANALISIS DEL RIESGO'!C11</f>
        <v>POSIBLES INCUMPLIMIENTOS REFERENTES A LAS ACTIVIDADES QUE DESARROLLA LA OFICINA</v>
      </c>
      <c r="D11" s="95">
        <f>'ANALISIS DEL RIESGO'!D11</f>
        <v>4</v>
      </c>
      <c r="E11" s="95">
        <f>'ANALISIS DEL RIESGO'!E11</f>
        <v>1</v>
      </c>
      <c r="F11" s="95" t="s">
        <v>16</v>
      </c>
      <c r="G11" s="95" t="str">
        <f t="shared" si="0"/>
        <v>ZONA DE RIESGO MODERADA</v>
      </c>
      <c r="H11" s="95"/>
      <c r="I11" s="95">
        <v>3</v>
      </c>
      <c r="J11" s="95">
        <v>1</v>
      </c>
      <c r="K11" s="95" t="s">
        <v>15</v>
      </c>
      <c r="L11" s="95" t="str">
        <f t="shared" si="1"/>
        <v>ZONA DE RIESGO BAJA</v>
      </c>
      <c r="M11" s="95" t="str">
        <f t="shared" si="2"/>
        <v>Asumir el Riesgo</v>
      </c>
      <c r="N11" s="94"/>
      <c r="O11" s="94"/>
      <c r="P11" s="94"/>
      <c r="Q11" s="94"/>
    </row>
    <row r="12" spans="1:17" ht="67.5" customHeight="1" thickBot="1" thickTop="1">
      <c r="A12" s="95" t="str">
        <f>'ANALISIS DEL RIESGO'!A12</f>
        <v>CI03015-P</v>
      </c>
      <c r="B12" s="95" t="str">
        <f>'ANALISIS DEL RIESGO'!B12</f>
        <v>DIRECCIONAMIENTO ESTRATÉGICO</v>
      </c>
      <c r="C12" s="95" t="str">
        <f>'ANALISIS DEL RIESGO'!C12</f>
        <v>POSIBLE INCUMPLIMIENTO DEL NUMERAL 4,2,2  DE LA NORMA MANUAL DE CALIDAD </v>
      </c>
      <c r="D12" s="95">
        <f>'ANALISIS DEL RIESGO'!D12</f>
        <v>4</v>
      </c>
      <c r="E12" s="95">
        <f>'ANALISIS DEL RIESGO'!E12</f>
        <v>3</v>
      </c>
      <c r="F12" s="95" t="s">
        <v>17</v>
      </c>
      <c r="G12" s="95" t="str">
        <f t="shared" si="0"/>
        <v>ZONA DE RIESGO ALTA</v>
      </c>
      <c r="H12" s="95" t="s">
        <v>233</v>
      </c>
      <c r="I12" s="95">
        <v>2</v>
      </c>
      <c r="J12" s="95">
        <v>3</v>
      </c>
      <c r="K12" s="95" t="s">
        <v>16</v>
      </c>
      <c r="L12" s="95" t="str">
        <f t="shared" si="1"/>
        <v>ZONA DE RIESGO MODERADA</v>
      </c>
      <c r="M12" s="95" t="str">
        <f t="shared" si="2"/>
        <v>Asumir el Riesgo, Reducir el Riesgo</v>
      </c>
      <c r="N12" s="94"/>
      <c r="O12" s="94"/>
      <c r="P12" s="94"/>
      <c r="Q12" s="94"/>
    </row>
    <row r="13" spans="1:17" ht="57" customHeight="1" thickBot="1" thickTop="1">
      <c r="A13" s="95" t="str">
        <f>'ANALISIS DEL RIESGO'!A13</f>
        <v>CI03115-P</v>
      </c>
      <c r="B13" s="95" t="str">
        <f>'ANALISIS DEL RIESGO'!B13</f>
        <v>DIRECCIONAMIENTO ESTRATÉGICO</v>
      </c>
      <c r="C13" s="95" t="str">
        <f>'ANALISIS DEL RIESGO'!C13</f>
        <v>posible contruccion de la Matriz del Plan Anticorrupción y sus componentes no acorde a la metodologia actual </v>
      </c>
      <c r="D13" s="95">
        <f>'ANALISIS DEL RIESGO'!D13</f>
        <v>4</v>
      </c>
      <c r="E13" s="95">
        <f>'ANALISIS DEL RIESGO'!E13</f>
        <v>3</v>
      </c>
      <c r="F13" s="95" t="s">
        <v>17</v>
      </c>
      <c r="G13" s="95" t="str">
        <f t="shared" si="0"/>
        <v>ZONA DE RIESGO ALTA</v>
      </c>
      <c r="H13" s="95"/>
      <c r="I13" s="95">
        <v>3</v>
      </c>
      <c r="J13" s="95">
        <v>2</v>
      </c>
      <c r="K13" s="95" t="s">
        <v>16</v>
      </c>
      <c r="L13" s="95" t="str">
        <f t="shared" si="1"/>
        <v>ZONA DE RIESGO MODERADA</v>
      </c>
      <c r="M13" s="95" t="str">
        <f t="shared" si="2"/>
        <v>Asumir el Riesgo, Reducir el Riesgo</v>
      </c>
      <c r="N13" s="94"/>
      <c r="O13" s="94"/>
      <c r="P13" s="94"/>
      <c r="Q13" s="94"/>
    </row>
    <row r="14" spans="1:17" ht="51" customHeight="1" thickBot="1" thickTop="1">
      <c r="A14" s="95" t="str">
        <f>'ANALISIS DEL RIESGO'!A14</f>
        <v>CA02216-P</v>
      </c>
      <c r="B14" s="95" t="str">
        <f>'ANALISIS DEL RIESGO'!B14</f>
        <v>DIRECCIONAMIENTO ESTRATÉGICO</v>
      </c>
      <c r="C14" s="95" t="str">
        <f>'ANALISIS DEL RIESGO'!C14</f>
        <v>NO CONTAR CON LA DEBIDA OPORTUNIDAD CON LA RESOLUCION PARA UTILIZAR LOS RECURSOS ASIGNADOS EN EL PAC </v>
      </c>
      <c r="D14" s="95">
        <f>'ANALISIS DEL RIESGO'!D14</f>
        <v>3</v>
      </c>
      <c r="E14" s="95">
        <f>'ANALISIS DEL RIESGO'!E14</f>
        <v>3</v>
      </c>
      <c r="F14" s="95" t="s">
        <v>17</v>
      </c>
      <c r="G14" s="95" t="str">
        <f t="shared" si="0"/>
        <v>ZONA DE RIESGO ALTA</v>
      </c>
      <c r="H14" s="95"/>
      <c r="I14" s="95"/>
      <c r="J14" s="95"/>
      <c r="K14" s="95"/>
      <c r="L14" s="95"/>
      <c r="M14" s="95" t="str">
        <f t="shared" si="2"/>
        <v>0</v>
      </c>
      <c r="N14" s="94"/>
      <c r="O14" s="94"/>
      <c r="P14" s="94"/>
      <c r="Q14" s="94"/>
    </row>
    <row r="15" spans="1:17" ht="51" customHeight="1" thickBot="1" thickTop="1">
      <c r="A15" s="95" t="str">
        <f>'ANALISIS DEL RIESGO'!A15</f>
        <v>CA00317-P</v>
      </c>
      <c r="B15" s="95" t="str">
        <f>'ANALISIS DEL RIESGO'!B15</f>
        <v>DIRECCIONAMIENTO ESTRATÉGICO</v>
      </c>
      <c r="C15" s="95" t="str">
        <f>'ANALISIS DEL RIESGO'!C15</f>
        <v>NO CONTAR CON LOS INSUMOS COMPLETOS PARA CONSOLIDAR EL INFORME EJECUTIVO DE REVISIÓN POR LA DRECCIÓN </v>
      </c>
      <c r="D15" s="95">
        <f>'ANALISIS DEL RIESGO'!D15</f>
        <v>3</v>
      </c>
      <c r="E15" s="95">
        <f>'ANALISIS DEL RIESGO'!E15</f>
        <v>2</v>
      </c>
      <c r="F15" s="95" t="s">
        <v>16</v>
      </c>
      <c r="G15" s="287" t="str">
        <f t="shared" si="0"/>
        <v>ZONA DE RIESGO MODERADA</v>
      </c>
      <c r="H15" s="95" t="s">
        <v>493</v>
      </c>
      <c r="I15" s="95"/>
      <c r="J15" s="95"/>
      <c r="K15" s="95"/>
      <c r="L15" s="95"/>
      <c r="M15" s="95" t="str">
        <f t="shared" si="2"/>
        <v>0</v>
      </c>
      <c r="N15" s="94"/>
      <c r="O15" s="94"/>
      <c r="P15" s="94"/>
      <c r="Q15" s="94"/>
    </row>
    <row r="16" spans="1:17" ht="48.75" customHeight="1" thickBot="1" thickTop="1">
      <c r="A16" s="80" t="str">
        <f>'ANALISIS DEL RIESGO'!A16</f>
        <v>CA05813-P</v>
      </c>
      <c r="B16" s="80" t="str">
        <f>'ANALISIS DEL RIESGO'!B16</f>
        <v>GESTION DE TIC`S</v>
      </c>
      <c r="C16" s="80" t="str">
        <f>'ANALISIS DEL RIESGO'!C16</f>
        <v>QUE SE INCUMPLA CON LAS POLITICAS DE SEGURIDAD DE LA ENTIDAD</v>
      </c>
      <c r="D16" s="80">
        <f>'ANALISIS DEL RIESGO'!D16</f>
        <v>2</v>
      </c>
      <c r="E16" s="80">
        <f>'ANALISIS DEL RIESGO'!E16</f>
        <v>3</v>
      </c>
      <c r="F16" s="80" t="s">
        <v>16</v>
      </c>
      <c r="G16" s="80" t="str">
        <f t="shared" si="0"/>
        <v>ZONA DE RIESGO MODERADA</v>
      </c>
      <c r="H16" s="80"/>
      <c r="I16" s="80">
        <v>2</v>
      </c>
      <c r="J16" s="80">
        <v>3</v>
      </c>
      <c r="K16" s="80" t="s">
        <v>16</v>
      </c>
      <c r="L16" s="80" t="str">
        <f t="shared" si="1"/>
        <v>ZONA DE RIESGO MODERADA</v>
      </c>
      <c r="M16" s="95" t="str">
        <f t="shared" si="2"/>
        <v>Asumir el Riesgo, Reducir el Riesgo</v>
      </c>
      <c r="N16" s="38"/>
      <c r="O16" s="38"/>
      <c r="P16" s="38"/>
      <c r="Q16" s="38"/>
    </row>
    <row r="17" spans="1:17" ht="60" customHeight="1" thickBot="1" thickTop="1">
      <c r="A17" s="80" t="str">
        <f>'ANALISIS DEL RIESGO'!A17</f>
        <v>CI00514-P</v>
      </c>
      <c r="B17" s="80" t="str">
        <f>'ANALISIS DEL RIESGO'!B17</f>
        <v>GESTION DE TIC`S</v>
      </c>
      <c r="C17" s="80" t="str">
        <f>'ANALISIS DEL RIESGO'!C17</f>
        <v>QUE SE INCUMPLA CON LAS POLITICAS DE SEGURIDAD DE LA ENTIDAD</v>
      </c>
      <c r="D17" s="80">
        <f>'ANALISIS DEL RIESGO'!D17</f>
        <v>2</v>
      </c>
      <c r="E17" s="80">
        <f>'ANALISIS DEL RIESGO'!E17</f>
        <v>4</v>
      </c>
      <c r="F17" s="80" t="s">
        <v>17</v>
      </c>
      <c r="G17" s="80" t="str">
        <f t="shared" si="0"/>
        <v>ZONA DE RIESGO ALTA</v>
      </c>
      <c r="H17" s="80"/>
      <c r="I17" s="80">
        <f>D17</f>
        <v>2</v>
      </c>
      <c r="J17" s="80">
        <f>E17</f>
        <v>4</v>
      </c>
      <c r="K17" s="80" t="s">
        <v>17</v>
      </c>
      <c r="L17" s="80" t="str">
        <f t="shared" si="1"/>
        <v>ZONA DE RIESGO ALTA</v>
      </c>
      <c r="M17" s="95" t="str">
        <f t="shared" si="2"/>
        <v>Reducir el Riesgo, Evitar, Compartir o Transferir el Riesgo</v>
      </c>
      <c r="N17" s="38"/>
      <c r="O17" s="38"/>
      <c r="P17" s="38"/>
      <c r="Q17" s="38"/>
    </row>
    <row r="18" spans="1:17" ht="45.75" customHeight="1" thickBot="1" thickTop="1">
      <c r="A18" s="80" t="str">
        <f>'ANALISIS DEL RIESGO'!A18</f>
        <v>CI01514-P</v>
      </c>
      <c r="B18" s="80" t="str">
        <f>'ANALISIS DEL RIESGO'!B18</f>
        <v>GESTION DE TIC`S</v>
      </c>
      <c r="C18" s="80" t="str">
        <f>'ANALISIS DEL RIESGO'!C18</f>
        <v>POSIBLE UTILIZACION DE FORMATOS INCORRECTOS POR PARTE DE LOS FUNCIONARIOS DE LA ENTIDAD</v>
      </c>
      <c r="D18" s="80">
        <f>'ANALISIS DEL RIESGO'!D18</f>
        <v>2</v>
      </c>
      <c r="E18" s="80">
        <f>'ANALISIS DEL RIESGO'!E18</f>
        <v>4</v>
      </c>
      <c r="F18" s="80" t="s">
        <v>17</v>
      </c>
      <c r="G18" s="80" t="str">
        <f t="shared" si="0"/>
        <v>ZONA DE RIESGO ALTA</v>
      </c>
      <c r="H18" s="80"/>
      <c r="I18" s="80">
        <f>D18</f>
        <v>2</v>
      </c>
      <c r="J18" s="80">
        <f>E18</f>
        <v>4</v>
      </c>
      <c r="K18" s="80" t="s">
        <v>17</v>
      </c>
      <c r="L18" s="80" t="str">
        <f t="shared" si="1"/>
        <v>ZONA DE RIESGO ALTA</v>
      </c>
      <c r="M18" s="95" t="str">
        <f t="shared" si="2"/>
        <v>Reducir el Riesgo, Evitar, Compartir o Transferir el Riesgo</v>
      </c>
      <c r="N18" s="38"/>
      <c r="O18" s="38"/>
      <c r="P18" s="38"/>
      <c r="Q18" s="38"/>
    </row>
    <row r="19" spans="1:17" ht="63.75" customHeight="1" thickBot="1" thickTop="1">
      <c r="A19" s="80" t="str">
        <f>'ANALISIS DEL RIESGO'!A19</f>
        <v>CA03515-P</v>
      </c>
      <c r="B19" s="80" t="str">
        <f>'ANALISIS DEL RIESGO'!B19</f>
        <v>GESTION DE TIC`S</v>
      </c>
      <c r="C19" s="80" t="str">
        <f>'ANALISIS DEL RIESGO'!C19</f>
        <v>POSIBLE ATAQUE DE SEGURIDAD </v>
      </c>
      <c r="D19" s="80">
        <f>'ANALISIS DEL RIESGO'!D19</f>
        <v>3</v>
      </c>
      <c r="E19" s="80">
        <f>'ANALISIS DEL RIESGO'!E19</f>
        <v>3</v>
      </c>
      <c r="F19" s="80" t="s">
        <v>17</v>
      </c>
      <c r="G19" s="80" t="str">
        <f t="shared" si="0"/>
        <v>ZONA DE RIESGO ALTA</v>
      </c>
      <c r="H19" s="80"/>
      <c r="I19" s="80">
        <v>2</v>
      </c>
      <c r="J19" s="80">
        <v>2</v>
      </c>
      <c r="K19" s="80" t="s">
        <v>15</v>
      </c>
      <c r="L19" s="80" t="str">
        <f t="shared" si="1"/>
        <v>ZONA DE RIESGO BAJA</v>
      </c>
      <c r="M19" s="95" t="str">
        <f t="shared" si="2"/>
        <v>Asumir el Riesgo</v>
      </c>
      <c r="N19" s="38"/>
      <c r="O19" s="38"/>
      <c r="P19" s="38"/>
      <c r="Q19" s="38"/>
    </row>
    <row r="20" spans="1:17" ht="43.5" customHeight="1" thickBot="1" thickTop="1">
      <c r="A20" s="80" t="str">
        <f>'ANALISIS DEL RIESGO'!A20</f>
        <v>CA01316-P</v>
      </c>
      <c r="B20" s="80" t="str">
        <f>'ANALISIS DEL RIESGO'!B20</f>
        <v>GESTION DE TIC`S</v>
      </c>
      <c r="C20" s="80" t="str">
        <f>'ANALISIS DEL RIESGO'!C20</f>
        <v>POSIBLE INSTALACIÓN DE SOFTWARE ILEGAL </v>
      </c>
      <c r="D20" s="80">
        <f>'ANALISIS DEL RIESGO'!D20</f>
        <v>3</v>
      </c>
      <c r="E20" s="80">
        <f>'ANALISIS DEL RIESGO'!E20</f>
        <v>3</v>
      </c>
      <c r="F20" s="80" t="s">
        <v>17</v>
      </c>
      <c r="G20" s="80" t="str">
        <f t="shared" si="0"/>
        <v>ZONA DE RIESGO ALTA</v>
      </c>
      <c r="H20" s="80"/>
      <c r="I20" s="80">
        <v>2</v>
      </c>
      <c r="J20" s="80">
        <v>2</v>
      </c>
      <c r="K20" s="80" t="s">
        <v>15</v>
      </c>
      <c r="L20" s="80" t="str">
        <f t="shared" si="1"/>
        <v>ZONA DE RIESGO BAJA</v>
      </c>
      <c r="M20" s="95" t="str">
        <f t="shared" si="2"/>
        <v>Asumir el Riesgo</v>
      </c>
      <c r="N20" s="38"/>
      <c r="O20" s="38"/>
      <c r="P20" s="38"/>
      <c r="Q20" s="38"/>
    </row>
    <row r="21" spans="1:17" ht="56.25" customHeight="1" thickBot="1" thickTop="1">
      <c r="A21" s="80" t="str">
        <f>'ANALISIS DEL RIESGO'!A21</f>
        <v>CA01416-P</v>
      </c>
      <c r="B21" s="80" t="str">
        <f>'ANALISIS DEL RIESGO'!B21</f>
        <v>GESTION DE TIC`S</v>
      </c>
      <c r="C21" s="80" t="str">
        <f>'ANALISIS DEL RIESGO'!C21</f>
        <v>INCUMPLIMIENTO DE LA LEY 1712 DE 2014</v>
      </c>
      <c r="D21" s="80">
        <f>'ANALISIS DEL RIESGO'!D21</f>
        <v>3</v>
      </c>
      <c r="E21" s="80">
        <f>'ANALISIS DEL RIESGO'!E21</f>
        <v>3</v>
      </c>
      <c r="F21" s="80" t="str">
        <f>'ANALISIS DEL RIESGO'!F21</f>
        <v>A</v>
      </c>
      <c r="G21" s="80" t="str">
        <f t="shared" si="0"/>
        <v>ZONA DE RIESGO ALTA</v>
      </c>
      <c r="H21" s="80"/>
      <c r="I21" s="80">
        <v>2</v>
      </c>
      <c r="J21" s="80">
        <v>2</v>
      </c>
      <c r="K21" s="80" t="s">
        <v>15</v>
      </c>
      <c r="L21" s="80" t="str">
        <f t="shared" si="1"/>
        <v>ZONA DE RIESGO BAJA</v>
      </c>
      <c r="M21" s="95" t="str">
        <f t="shared" si="2"/>
        <v>Asumir el Riesgo</v>
      </c>
      <c r="N21" s="38"/>
      <c r="O21" s="38"/>
      <c r="P21" s="38"/>
      <c r="Q21" s="38"/>
    </row>
    <row r="22" spans="1:17" ht="48" customHeight="1" thickBot="1" thickTop="1">
      <c r="A22" s="80" t="str">
        <f>'ANALISIS DEL RIESGO'!A22</f>
        <v>CA01516-P</v>
      </c>
      <c r="B22" s="80" t="str">
        <f>'ANALISIS DEL RIESGO'!B22</f>
        <v>GESTION DE TIC`S</v>
      </c>
      <c r="C22" s="80" t="str">
        <f>'ANALISIS DEL RIESGO'!C22</f>
        <v>QUE NO SE TENGAN CANALES EFECTIVOS DE COMUNICACIÓN CON EL CIUDADANO </v>
      </c>
      <c r="D22" s="80">
        <f>'ANALISIS DEL RIESGO'!D22</f>
        <v>3</v>
      </c>
      <c r="E22" s="80">
        <f>'ANALISIS DEL RIESGO'!E22</f>
        <v>3</v>
      </c>
      <c r="F22" s="80" t="s">
        <v>17</v>
      </c>
      <c r="G22" s="80" t="str">
        <f t="shared" si="0"/>
        <v>ZONA DE RIESGO ALTA</v>
      </c>
      <c r="H22" s="80"/>
      <c r="I22" s="80">
        <v>2</v>
      </c>
      <c r="J22" s="80">
        <v>2</v>
      </c>
      <c r="K22" s="80" t="s">
        <v>15</v>
      </c>
      <c r="L22" s="80" t="str">
        <f t="shared" si="1"/>
        <v>ZONA DE RIESGO BAJA</v>
      </c>
      <c r="M22" s="95" t="str">
        <f t="shared" si="2"/>
        <v>Asumir el Riesgo</v>
      </c>
      <c r="N22" s="38"/>
      <c r="O22" s="38"/>
      <c r="P22" s="38"/>
      <c r="Q22" s="38"/>
    </row>
    <row r="23" spans="1:17" ht="48" customHeight="1" thickBot="1" thickTop="1">
      <c r="A23" s="204" t="str">
        <f>'ANALISIS DEL RIESGO'!A23</f>
        <v>CI00117-P</v>
      </c>
      <c r="B23" s="204" t="str">
        <f>'ANALISIS DEL RIESGO'!B23</f>
        <v>GESTION DE TIC`S</v>
      </c>
      <c r="C23" s="204" t="str">
        <f>'ANALISIS DEL RIESGO'!C23</f>
        <v>INSTALACIÓN DE SOFTWARE  ILEGAL </v>
      </c>
      <c r="D23" s="204">
        <f>'ANALISIS DEL RIESGO'!D23</f>
        <v>4</v>
      </c>
      <c r="E23" s="204">
        <f>'ANALISIS DEL RIESGO'!E23</f>
        <v>4</v>
      </c>
      <c r="F23" s="204" t="s">
        <v>19</v>
      </c>
      <c r="G23" s="204" t="str">
        <f t="shared" si="0"/>
        <v>ZONA DE RIESGO EXTREMA</v>
      </c>
      <c r="H23" s="204" t="s">
        <v>439</v>
      </c>
      <c r="I23" s="272">
        <v>2</v>
      </c>
      <c r="J23" s="272">
        <v>3</v>
      </c>
      <c r="K23" s="272" t="s">
        <v>16</v>
      </c>
      <c r="L23" s="204" t="str">
        <f t="shared" si="1"/>
        <v>ZONA DE RIESGO MODERADA</v>
      </c>
      <c r="M23" s="95" t="str">
        <f t="shared" si="2"/>
        <v>Asumir el Riesgo, Reducir el Riesgo</v>
      </c>
      <c r="N23" s="38"/>
      <c r="O23" s="38"/>
      <c r="P23" s="38"/>
      <c r="Q23" s="38"/>
    </row>
    <row r="24" spans="1:17" ht="48" customHeight="1" thickBot="1" thickTop="1">
      <c r="A24" s="204" t="str">
        <f>'ANALISIS DEL RIESGO'!A24</f>
        <v>CI00217-P</v>
      </c>
      <c r="B24" s="204" t="str">
        <f>'ANALISIS DEL RIESGO'!B24</f>
        <v>GESTION DE TIC`S</v>
      </c>
      <c r="C24" s="204" t="str">
        <f>'ANALISIS DEL RIESGO'!C24</f>
        <v>INCUMPLIMIENTO A LA NORMATIVIDAD </v>
      </c>
      <c r="D24" s="204">
        <f>'ANALISIS DEL RIESGO'!D24</f>
        <v>3</v>
      </c>
      <c r="E24" s="204">
        <f>'ANALISIS DEL RIESGO'!E24</f>
        <v>3</v>
      </c>
      <c r="F24" s="204" t="s">
        <v>17</v>
      </c>
      <c r="G24" s="204" t="str">
        <f t="shared" si="0"/>
        <v>ZONA DE RIESGO ALTA</v>
      </c>
      <c r="H24" s="204" t="s">
        <v>445</v>
      </c>
      <c r="I24" s="272">
        <v>2</v>
      </c>
      <c r="J24" s="272">
        <v>3</v>
      </c>
      <c r="K24" s="272" t="s">
        <v>16</v>
      </c>
      <c r="L24" s="204" t="str">
        <f t="shared" si="1"/>
        <v>ZONA DE RIESGO MODERADA</v>
      </c>
      <c r="M24" s="95" t="str">
        <f t="shared" si="2"/>
        <v>Asumir el Riesgo, Reducir el Riesgo</v>
      </c>
      <c r="N24" s="38"/>
      <c r="O24" s="38"/>
      <c r="P24" s="38"/>
      <c r="Q24" s="38"/>
    </row>
    <row r="25" spans="1:17" ht="48" customHeight="1" thickBot="1" thickTop="1">
      <c r="A25" s="204" t="str">
        <f>'ANALISIS DEL RIESGO'!A25</f>
        <v>CI00317-P</v>
      </c>
      <c r="B25" s="204" t="str">
        <f>'ANALISIS DEL RIESGO'!B25</f>
        <v>GESTION DE TIC`S</v>
      </c>
      <c r="C25" s="204" t="str">
        <f>'ANALISIS DEL RIESGO'!C25</f>
        <v>DAÑO Y DETERIORO DE LOS EQUIPOS DE COMPUTO </v>
      </c>
      <c r="D25" s="204">
        <f>'ANALISIS DEL RIESGO'!D25</f>
        <v>3</v>
      </c>
      <c r="E25" s="204">
        <f>'ANALISIS DEL RIESGO'!E25</f>
        <v>3</v>
      </c>
      <c r="F25" s="204" t="s">
        <v>17</v>
      </c>
      <c r="G25" s="204" t="str">
        <f t="shared" si="0"/>
        <v>ZONA DE RIESGO ALTA</v>
      </c>
      <c r="H25" s="204"/>
      <c r="I25" s="272">
        <v>2</v>
      </c>
      <c r="J25" s="272">
        <v>3</v>
      </c>
      <c r="K25" s="272" t="s">
        <v>16</v>
      </c>
      <c r="L25" s="204" t="str">
        <f t="shared" si="1"/>
        <v>ZONA DE RIESGO MODERADA</v>
      </c>
      <c r="M25" s="95" t="str">
        <f t="shared" si="2"/>
        <v>Asumir el Riesgo, Reducir el Riesgo</v>
      </c>
      <c r="N25" s="38"/>
      <c r="O25" s="38"/>
      <c r="P25" s="38"/>
      <c r="Q25" s="38"/>
    </row>
    <row r="26" spans="1:17" ht="48" customHeight="1" thickBot="1" thickTop="1">
      <c r="A26" s="204" t="str">
        <f>'ANALISIS DEL RIESGO'!A26</f>
        <v>CI00417-P</v>
      </c>
      <c r="B26" s="204" t="str">
        <f>'ANALISIS DEL RIESGO'!B26</f>
        <v>GESTION DE TIC`S</v>
      </c>
      <c r="C26" s="204" t="str">
        <f>'ANALISIS DEL RIESGO'!C26</f>
        <v>QUE NO EXISTA UN PUNTO DE RECUPERACIÓN ANTE DESASTRES </v>
      </c>
      <c r="D26" s="204">
        <f>'ANALISIS DEL RIESGO'!D26</f>
        <v>3</v>
      </c>
      <c r="E26" s="204">
        <f>'ANALISIS DEL RIESGO'!E26</f>
        <v>3</v>
      </c>
      <c r="F26" s="204" t="s">
        <v>17</v>
      </c>
      <c r="G26" s="204" t="str">
        <f t="shared" si="0"/>
        <v>ZONA DE RIESGO ALTA</v>
      </c>
      <c r="H26" s="204"/>
      <c r="I26" s="272">
        <v>2</v>
      </c>
      <c r="J26" s="272">
        <v>3</v>
      </c>
      <c r="K26" s="272" t="s">
        <v>16</v>
      </c>
      <c r="L26" s="204" t="str">
        <f t="shared" si="1"/>
        <v>ZONA DE RIESGO MODERADA</v>
      </c>
      <c r="M26" s="95" t="str">
        <f t="shared" si="2"/>
        <v>Asumir el Riesgo, Reducir el Riesgo</v>
      </c>
      <c r="N26" s="38"/>
      <c r="O26" s="38"/>
      <c r="P26" s="38"/>
      <c r="Q26" s="38"/>
    </row>
    <row r="27" spans="1:17" ht="63" customHeight="1" thickBot="1" thickTop="1">
      <c r="A27" s="272" t="str">
        <f>'ANALISIS DEL RIESGO'!A27</f>
        <v>CI02217-P</v>
      </c>
      <c r="B27" s="272" t="str">
        <f>'ANALISIS DEL RIESGO'!B27</f>
        <v>GESTION DE TIC`S</v>
      </c>
      <c r="C27" s="272" t="str">
        <f>'ANALISIS DEL RIESGO'!C27</f>
        <v>QUE NO SE REALICE DE MANERA ADECUADA EL MANTENIMIENTO DE LOS EQUIPOS DE COMPUTO DURANTE LA VIGENCIA </v>
      </c>
      <c r="D27" s="272">
        <f>'ANALISIS DEL RIESGO'!D27</f>
        <v>3</v>
      </c>
      <c r="E27" s="272">
        <f>'ANALISIS DEL RIESGO'!E27</f>
        <v>3</v>
      </c>
      <c r="F27" s="272" t="s">
        <v>17</v>
      </c>
      <c r="G27" s="272" t="str">
        <f t="shared" si="0"/>
        <v>ZONA DE RIESGO ALTA</v>
      </c>
      <c r="H27" s="272"/>
      <c r="I27" s="272">
        <v>2</v>
      </c>
      <c r="J27" s="272">
        <v>3</v>
      </c>
      <c r="K27" s="272" t="s">
        <v>16</v>
      </c>
      <c r="L27" s="272" t="str">
        <f t="shared" si="1"/>
        <v>ZONA DE RIESGO MODERADA</v>
      </c>
      <c r="M27" s="287" t="str">
        <f t="shared" si="2"/>
        <v>Asumir el Riesgo, Reducir el Riesgo</v>
      </c>
      <c r="N27" s="38"/>
      <c r="O27" s="38"/>
      <c r="P27" s="38"/>
      <c r="Q27" s="38"/>
    </row>
    <row r="28" spans="1:17" ht="63" customHeight="1" thickBot="1" thickTop="1">
      <c r="A28" s="314" t="str">
        <f>'ANALISIS DEL RIESGO'!A28</f>
        <v>CA1117-P</v>
      </c>
      <c r="B28" s="336" t="str">
        <f>'ANALISIS DEL RIESGO'!B28</f>
        <v>GESTION DE TIC`S</v>
      </c>
      <c r="C28" s="336" t="str">
        <f>'ANALISIS DEL RIESGO'!C28</f>
        <v>QUE NO SE REALICE LA PUBLICACION  DE LA INFORMACIÓN MINIMA A PUBLICAR  EN  LA PAGINA WEB DE LA ENTIDAD COMO EXIGE LA ESTRATEGIA DE TRANSPARENCIA Y ACCESO A LA INFORMACIÓN</v>
      </c>
      <c r="D28" s="336">
        <f>'ANALISIS DEL RIESGO'!D28</f>
        <v>3</v>
      </c>
      <c r="E28" s="336">
        <f>'ANALISIS DEL RIESGO'!E28</f>
        <v>3</v>
      </c>
      <c r="F28" s="314" t="s">
        <v>17</v>
      </c>
      <c r="G28" s="314" t="str">
        <f t="shared" si="0"/>
        <v>ZONA DE RIESGO ALTA</v>
      </c>
      <c r="H28" s="314"/>
      <c r="I28" s="314">
        <v>2</v>
      </c>
      <c r="J28" s="314">
        <v>3</v>
      </c>
      <c r="K28" s="314" t="s">
        <v>16</v>
      </c>
      <c r="L28" s="314" t="str">
        <f t="shared" si="1"/>
        <v>ZONA DE RIESGO MODERADA</v>
      </c>
      <c r="M28" s="287" t="str">
        <f t="shared" si="2"/>
        <v>Asumir el Riesgo, Reducir el Riesgo</v>
      </c>
      <c r="N28" s="38"/>
      <c r="O28" s="38"/>
      <c r="P28" s="38"/>
      <c r="Q28" s="38"/>
    </row>
    <row r="29" spans="1:17" ht="57.75" customHeight="1" thickBot="1" thickTop="1">
      <c r="A29" s="79" t="str">
        <f>'ANALISIS DEL RIESGO'!A29</f>
        <v>CI01113-P</v>
      </c>
      <c r="B29" s="79" t="str">
        <f>'ANALISIS DEL RIESGO'!B29</f>
        <v>MEDICION Y MEJORA</v>
      </c>
      <c r="C29" s="79" t="str">
        <f>'ANALISIS DEL RIESGO'!C29</f>
        <v>NO DAR DIFUSION OPORTUNA DE LOS PROCEDIMIENTOS A LOS FUNCIONARIOS DE LA ENTIDAD</v>
      </c>
      <c r="D29" s="79">
        <f>'ANALISIS DEL RIESGO'!D29</f>
        <v>3</v>
      </c>
      <c r="E29" s="79">
        <f>'ANALISIS DEL RIESGO'!E29</f>
        <v>1</v>
      </c>
      <c r="F29" s="79" t="s">
        <v>15</v>
      </c>
      <c r="G29" s="79" t="str">
        <f t="shared" si="0"/>
        <v>ZONA DE RIESGO BAJA</v>
      </c>
      <c r="H29" s="79"/>
      <c r="I29" s="79">
        <f>D29</f>
        <v>3</v>
      </c>
      <c r="J29" s="79">
        <f>E29</f>
        <v>1</v>
      </c>
      <c r="K29" s="79" t="s">
        <v>15</v>
      </c>
      <c r="L29" s="79" t="str">
        <f t="shared" si="1"/>
        <v>ZONA DE RIESGO BAJA</v>
      </c>
      <c r="M29" s="95" t="str">
        <f t="shared" si="2"/>
        <v>Asumir el Riesgo</v>
      </c>
      <c r="N29" s="119"/>
      <c r="O29" s="119"/>
      <c r="P29" s="119"/>
      <c r="Q29" s="119"/>
    </row>
    <row r="30" spans="1:17" ht="60.75" customHeight="1" thickBot="1" thickTop="1">
      <c r="A30" s="79" t="str">
        <f>'ANALISIS DEL RIESGO'!A30</f>
        <v>CA06213-P
CA07814-P</v>
      </c>
      <c r="B30" s="79" t="str">
        <f>'ANALISIS DEL RIESGO'!B30</f>
        <v>MEDICION Y MEJORA</v>
      </c>
      <c r="C30" s="79" t="str">
        <f>'ANALISIS DEL RIESGO'!C30</f>
        <v>DEBILIDADES EN LA MEDICION DEL PROCESO </v>
      </c>
      <c r="D30" s="79">
        <f>'ANALISIS DEL RIESGO'!D30</f>
        <v>4</v>
      </c>
      <c r="E30" s="79">
        <f>'ANALISIS DEL RIESGO'!E30</f>
        <v>1</v>
      </c>
      <c r="F30" s="79" t="s">
        <v>16</v>
      </c>
      <c r="G30" s="79" t="str">
        <f t="shared" si="0"/>
        <v>ZONA DE RIESGO MODERADA</v>
      </c>
      <c r="H30" s="79"/>
      <c r="I30" s="79">
        <v>3</v>
      </c>
      <c r="J30" s="79">
        <f>E30</f>
        <v>1</v>
      </c>
      <c r="K30" s="79" t="s">
        <v>15</v>
      </c>
      <c r="L30" s="79" t="str">
        <f t="shared" si="1"/>
        <v>ZONA DE RIESGO BAJA</v>
      </c>
      <c r="M30" s="95" t="str">
        <f t="shared" si="2"/>
        <v>Asumir el Riesgo</v>
      </c>
      <c r="N30" s="119"/>
      <c r="O30" s="119"/>
      <c r="P30" s="119"/>
      <c r="Q30" s="119"/>
    </row>
    <row r="31" spans="1:17" ht="60.75" customHeight="1" thickBot="1" thickTop="1">
      <c r="A31" s="79" t="str">
        <f>'ANALISIS DEL RIESGO'!A31</f>
        <v>CA07714-P</v>
      </c>
      <c r="B31" s="79" t="str">
        <f>'ANALISIS DEL RIESGO'!B31</f>
        <v>MEDICION Y MEJORA</v>
      </c>
      <c r="C31" s="79" t="str">
        <f>'ANALISIS DEL RIESGO'!C31</f>
        <v>POSIBLE UTILIZACION DE FORMATOS INCORRECTOS POR PARTE DE LOS FUNCIONARIOS DE LA ENTIDAD</v>
      </c>
      <c r="D31" s="79">
        <f>'ANALISIS DEL RIESGO'!D31</f>
        <v>3</v>
      </c>
      <c r="E31" s="79">
        <f>'ANALISIS DEL RIESGO'!E31</f>
        <v>3</v>
      </c>
      <c r="F31" s="79" t="s">
        <v>16</v>
      </c>
      <c r="G31" s="79" t="str">
        <f t="shared" si="0"/>
        <v>ZONA DE RIESGO MODERADA</v>
      </c>
      <c r="H31" s="79"/>
      <c r="I31" s="79">
        <f>D31</f>
        <v>3</v>
      </c>
      <c r="J31" s="79">
        <f>E31</f>
        <v>3</v>
      </c>
      <c r="K31" s="79" t="s">
        <v>16</v>
      </c>
      <c r="L31" s="79" t="str">
        <f t="shared" si="1"/>
        <v>ZONA DE RIESGO MODERADA</v>
      </c>
      <c r="M31" s="95" t="str">
        <f t="shared" si="2"/>
        <v>Asumir el Riesgo, Reducir el Riesgo</v>
      </c>
      <c r="N31" s="119"/>
      <c r="O31" s="119"/>
      <c r="P31" s="119"/>
      <c r="Q31" s="119"/>
    </row>
    <row r="32" spans="1:17" ht="72" customHeight="1" thickBot="1" thickTop="1">
      <c r="A32" s="79" t="str">
        <f>'ANALISIS DEL RIESGO'!A32</f>
        <v>CI03215-P</v>
      </c>
      <c r="B32" s="79" t="str">
        <f>'ANALISIS DEL RIESGO'!B32</f>
        <v>MEDICION Y MEJORA</v>
      </c>
      <c r="C32" s="79" t="str">
        <f>'ANALISIS DEL RIESGO'!C32</f>
        <v>ERROR EN LA PUBLICACIÓN DE LOS DOCUMENTOS DEL SIG </v>
      </c>
      <c r="D32" s="79">
        <f>'ANALISIS DEL RIESGO'!D32</f>
        <v>4</v>
      </c>
      <c r="E32" s="79">
        <f>'ANALISIS DEL RIESGO'!E32</f>
        <v>3</v>
      </c>
      <c r="F32" s="79" t="s">
        <v>17</v>
      </c>
      <c r="G32" s="79" t="str">
        <f t="shared" si="0"/>
        <v>ZONA DE RIESGO ALTA</v>
      </c>
      <c r="H32" s="79"/>
      <c r="I32" s="79">
        <v>2</v>
      </c>
      <c r="J32" s="79">
        <v>3</v>
      </c>
      <c r="K32" s="79" t="s">
        <v>16</v>
      </c>
      <c r="L32" s="79" t="str">
        <f t="shared" si="1"/>
        <v>ZONA DE RIESGO MODERADA</v>
      </c>
      <c r="M32" s="95" t="str">
        <f t="shared" si="2"/>
        <v>Asumir el Riesgo, Reducir el Riesgo</v>
      </c>
      <c r="N32" s="119"/>
      <c r="O32" s="119"/>
      <c r="P32" s="119"/>
      <c r="Q32" s="119"/>
    </row>
    <row r="33" spans="1:17" ht="72" customHeight="1" thickBot="1" thickTop="1">
      <c r="A33" s="79" t="str">
        <f>'ANALISIS DEL RIESGO'!A33</f>
        <v>CA00617-P</v>
      </c>
      <c r="B33" s="79" t="str">
        <f>'ANALISIS DEL RIESGO'!B33</f>
        <v>MEDICION Y MEJORA</v>
      </c>
      <c r="C33" s="79" t="str">
        <f>'ANALISIS DEL RIESGO'!C33</f>
        <v>QUE NO SE CUENTE CON LOS INDICADORES ADECUADOS PARA MEDIR LA GESTIÓN DEL PROCESO </v>
      </c>
      <c r="D33" s="79">
        <f>'ANALISIS DEL RIESGO'!D33</f>
        <v>4</v>
      </c>
      <c r="E33" s="79">
        <f>'ANALISIS DEL RIESGO'!E33</f>
        <v>3</v>
      </c>
      <c r="F33" s="79" t="s">
        <v>17</v>
      </c>
      <c r="G33" s="79" t="str">
        <f t="shared" si="0"/>
        <v>ZONA DE RIESGO ALTA</v>
      </c>
      <c r="H33" s="79"/>
      <c r="I33" s="79">
        <v>3</v>
      </c>
      <c r="J33" s="79">
        <v>2</v>
      </c>
      <c r="K33" s="79" t="s">
        <v>16</v>
      </c>
      <c r="L33" s="79" t="str">
        <f t="shared" si="1"/>
        <v>ZONA DE RIESGO MODERADA</v>
      </c>
      <c r="M33" s="95" t="str">
        <f t="shared" si="2"/>
        <v>Asumir el Riesgo, Reducir el Riesgo</v>
      </c>
      <c r="N33" s="119"/>
      <c r="O33" s="119"/>
      <c r="P33" s="119"/>
      <c r="Q33" s="119"/>
    </row>
    <row r="34" spans="1:17" ht="72" customHeight="1" thickBot="1" thickTop="1">
      <c r="A34" s="79" t="str">
        <f>'ANALISIS DEL RIESGO'!A34</f>
        <v>CA00717-P</v>
      </c>
      <c r="B34" s="79" t="str">
        <f>'ANALISIS DEL RIESGO'!B34</f>
        <v>MEDICION Y MEJORA</v>
      </c>
      <c r="C34" s="79" t="str">
        <f>'ANALISIS DEL RIESGO'!C34</f>
        <v>QUE NO SE MIDA DE MANERA ADECUADA LA CONFORMIDAD DEL SISTEMA DE GESTIÓN </v>
      </c>
      <c r="D34" s="79">
        <f>'ANALISIS DEL RIESGO'!D34</f>
        <v>4</v>
      </c>
      <c r="E34" s="79">
        <f>'ANALISIS DEL RIESGO'!E34</f>
        <v>3</v>
      </c>
      <c r="F34" s="79" t="s">
        <v>17</v>
      </c>
      <c r="G34" s="79" t="str">
        <f t="shared" si="0"/>
        <v>ZONA DE RIESGO ALTA</v>
      </c>
      <c r="H34" s="79"/>
      <c r="I34" s="79">
        <v>3</v>
      </c>
      <c r="J34" s="79">
        <v>2</v>
      </c>
      <c r="K34" s="79" t="s">
        <v>16</v>
      </c>
      <c r="L34" s="79" t="str">
        <f t="shared" si="1"/>
        <v>ZONA DE RIESGO MODERADA</v>
      </c>
      <c r="M34" s="95" t="str">
        <f t="shared" si="2"/>
        <v>Asumir el Riesgo, Reducir el Riesgo</v>
      </c>
      <c r="N34" s="119"/>
      <c r="O34" s="119"/>
      <c r="P34" s="119"/>
      <c r="Q34" s="119"/>
    </row>
    <row r="35" spans="1:17" ht="54.75" customHeight="1" thickBot="1" thickTop="1">
      <c r="A35" s="84" t="str">
        <f>'ANALISIS DEL RIESGO'!A35</f>
        <v>CI04115-P</v>
      </c>
      <c r="B35" s="84" t="str">
        <f>'ANALISIS DEL RIESGO'!B35</f>
        <v>GESTION DOCUMENTAL</v>
      </c>
      <c r="C35" s="84" t="str">
        <f>'ANALISIS DEL RIESGO'!C35</f>
        <v>POSIBLE DEMORA EN LA CREACIÓN DE LOS EXPEDIENTES VIRTUALES </v>
      </c>
      <c r="D35" s="84">
        <f>'ANALISIS DEL RIESGO'!D35</f>
        <v>3</v>
      </c>
      <c r="E35" s="84">
        <f>'ANALISIS DEL RIESGO'!E35</f>
        <v>3</v>
      </c>
      <c r="F35" s="84" t="s">
        <v>17</v>
      </c>
      <c r="G35" s="84" t="str">
        <f aca="true" t="shared" si="3" ref="G35:G43">IF(F35="B",$N$1,IF(F35="M",$O$1,IF(F35="A",$P$1,IF(F35="E",$Q$1,"0"))))</f>
        <v>ZONA DE RIESGO ALTA</v>
      </c>
      <c r="H35" s="84"/>
      <c r="I35" s="84">
        <v>2</v>
      </c>
      <c r="J35" s="84">
        <v>2</v>
      </c>
      <c r="K35" s="84" t="s">
        <v>15</v>
      </c>
      <c r="L35" s="84" t="str">
        <f>IF(K35="B",$N$1,IF(K35="M",$O$1,IF(K35="A",$P$1,IF(K35="E",$Q$1,"0"))))</f>
        <v>ZONA DE RIESGO BAJA</v>
      </c>
      <c r="M35" s="95" t="str">
        <f t="shared" si="2"/>
        <v>Asumir el Riesgo</v>
      </c>
      <c r="N35" s="144"/>
      <c r="O35" s="81"/>
      <c r="P35" s="81"/>
      <c r="Q35" s="81"/>
    </row>
    <row r="36" spans="1:17" ht="54.75" customHeight="1" thickBot="1" thickTop="1">
      <c r="A36" s="84" t="str">
        <f>'ANALISIS DEL RIESGO'!A36</f>
        <v>CI00817-P</v>
      </c>
      <c r="B36" s="84" t="str">
        <f>'ANALISIS DEL RIESGO'!B36</f>
        <v>GESTION DOCUMENTAL</v>
      </c>
      <c r="C36" s="84" t="str">
        <f>'ANALISIS DEL RIESGO'!C36</f>
        <v>DETERIORO DE LOS DOCUMENTOS DE ARCHIVO, PAPEL,FOTOGRAFIAS,MAGNETICO.  </v>
      </c>
      <c r="D36" s="84">
        <f>'ANALISIS DEL RIESGO'!D36</f>
        <v>4</v>
      </c>
      <c r="E36" s="84">
        <f>'ANALISIS DEL RIESGO'!E36</f>
        <v>3</v>
      </c>
      <c r="F36" s="84" t="s">
        <v>17</v>
      </c>
      <c r="G36" s="84" t="str">
        <f t="shared" si="3"/>
        <v>ZONA DE RIESGO ALTA</v>
      </c>
      <c r="H36" s="84"/>
      <c r="I36" s="84">
        <v>2</v>
      </c>
      <c r="J36" s="84">
        <v>2</v>
      </c>
      <c r="K36" s="84" t="s">
        <v>15</v>
      </c>
      <c r="L36" s="84" t="str">
        <f>IF(K36="B",$N$1,IF(K36="M",$O$1,IF(K36="A",$P$1,IF(K36="E",$Q$1,"0"))))</f>
        <v>ZONA DE RIESGO BAJA</v>
      </c>
      <c r="M36" s="95" t="str">
        <f t="shared" si="2"/>
        <v>Asumir el Riesgo</v>
      </c>
      <c r="N36" s="144"/>
      <c r="O36" s="81"/>
      <c r="P36" s="81"/>
      <c r="Q36" s="81"/>
    </row>
    <row r="37" spans="1:17" ht="54.75" customHeight="1" thickBot="1" thickTop="1">
      <c r="A37" s="84" t="str">
        <f>'ANALISIS DEL RIESGO'!A37</f>
        <v>CI02317-P</v>
      </c>
      <c r="B37" s="84" t="str">
        <f>'ANALISIS DEL RIESGO'!B37</f>
        <v>GESTION DOCUMENTAL</v>
      </c>
      <c r="C37" s="84" t="str">
        <f>'ANALISIS DEL RIESGO'!C37</f>
        <v>PERDIDA DE LA INFORMACIÓN GENREDA POR EL PROCESO DE GESTION DOCUMENTAL </v>
      </c>
      <c r="D37" s="84">
        <f>'ANALISIS DEL RIESGO'!D37</f>
        <v>4</v>
      </c>
      <c r="E37" s="84">
        <f>'ANALISIS DEL RIESGO'!E37</f>
        <v>3</v>
      </c>
      <c r="F37" s="84" t="s">
        <v>17</v>
      </c>
      <c r="G37" s="84" t="str">
        <f t="shared" si="3"/>
        <v>ZONA DE RIESGO ALTA</v>
      </c>
      <c r="H37" s="84"/>
      <c r="I37" s="84">
        <v>2</v>
      </c>
      <c r="J37" s="84">
        <v>2</v>
      </c>
      <c r="K37" s="84" t="s">
        <v>15</v>
      </c>
      <c r="L37" s="84" t="str">
        <f>IF(K37="B",$N$1,IF(K37="M",$O$1,IF(K37="A",$P$1,IF(K37="E",$Q$1,"0"))))</f>
        <v>ZONA DE RIESGO BAJA</v>
      </c>
      <c r="M37" s="287" t="str">
        <f t="shared" si="2"/>
        <v>Asumir el Riesgo</v>
      </c>
      <c r="N37" s="144"/>
      <c r="O37" s="81"/>
      <c r="P37" s="81"/>
      <c r="Q37" s="81"/>
    </row>
    <row r="38" spans="1:17" ht="58.5" customHeight="1" thickBot="1" thickTop="1">
      <c r="A38" s="151" t="str">
        <f>'ANALISIS DEL RIESGO'!A38</f>
        <v>CA01217-P</v>
      </c>
      <c r="B38" s="151" t="str">
        <f>'ANALISIS DEL RIESGO'!B38</f>
        <v>ATENCIÓN AL CIUDADANO</v>
      </c>
      <c r="C38" s="151" t="str">
        <f>'ANALISIS DEL RIESGO'!C38</f>
        <v>POSIBLE INCUMPLIMIENTO EN LA IMPLEMENTACION DE LOS REQUISITOS  DE LA NORMA DEL SISTEMA DE GESTIÓN </v>
      </c>
      <c r="D38" s="151">
        <f>'ANALISIS DEL RIESGO'!D38</f>
        <v>4</v>
      </c>
      <c r="E38" s="151">
        <f>'ANALISIS DEL RIESGO'!E38</f>
        <v>3</v>
      </c>
      <c r="F38" s="151" t="s">
        <v>17</v>
      </c>
      <c r="G38" s="151" t="str">
        <f t="shared" si="3"/>
        <v>ZONA DE RIESGO ALTA</v>
      </c>
      <c r="H38" s="151" t="s">
        <v>357</v>
      </c>
      <c r="I38" s="151"/>
      <c r="J38" s="151"/>
      <c r="K38" s="151"/>
      <c r="L38" s="151"/>
      <c r="M38" s="95" t="str">
        <f t="shared" si="2"/>
        <v>0</v>
      </c>
      <c r="N38" s="154"/>
      <c r="O38" s="126"/>
      <c r="P38" s="126"/>
      <c r="Q38" s="126"/>
    </row>
    <row r="39" spans="1:17" ht="116.25" customHeight="1" thickBot="1" thickTop="1">
      <c r="A39" s="151" t="str">
        <f>'ANALISIS DEL RIESGO'!A39</f>
        <v>CA01317-P</v>
      </c>
      <c r="B39" s="151" t="str">
        <f>'ANALISIS DEL RIESGO'!B39</f>
        <v>ATENCIÓN AL CIUDADANO</v>
      </c>
      <c r="C39" s="151" t="str">
        <f>'ANALISIS DEL RIESGO'!C39</f>
        <v>INCREMENTO EN EL NÚMERO DE PQRSD A NIVEL NACIONAL </v>
      </c>
      <c r="D39" s="151">
        <f>'ANALISIS DEL RIESGO'!D39</f>
        <v>4</v>
      </c>
      <c r="E39" s="151">
        <f>'ANALISIS DEL RIESGO'!E39</f>
        <v>3</v>
      </c>
      <c r="F39" s="151" t="s">
        <v>17</v>
      </c>
      <c r="G39" s="151" t="str">
        <f t="shared" si="3"/>
        <v>ZONA DE RIESGO ALTA</v>
      </c>
      <c r="H39" s="151" t="s">
        <v>352</v>
      </c>
      <c r="I39" s="151"/>
      <c r="J39" s="151"/>
      <c r="K39" s="151"/>
      <c r="L39" s="151"/>
      <c r="M39" s="95" t="str">
        <f t="shared" si="2"/>
        <v>0</v>
      </c>
      <c r="N39" s="154"/>
      <c r="O39" s="126"/>
      <c r="P39" s="126"/>
      <c r="Q39" s="126"/>
    </row>
    <row r="40" spans="1:17" ht="62.25" customHeight="1" thickBot="1" thickTop="1">
      <c r="A40" s="151" t="str">
        <f>'ANALISIS DEL RIESGO'!A40</f>
        <v>CA01417-P</v>
      </c>
      <c r="B40" s="151" t="str">
        <f>'ANALISIS DEL RIESGO'!B40</f>
        <v>ATENCIÓN AL CIUDADANO</v>
      </c>
      <c r="C40" s="151" t="str">
        <f>'ANALISIS DEL RIESGO'!C40</f>
        <v>INCUMPLIMIENTO CON LA GUIA DE PROTOCOLO DE ATENCIÓN AL CIUDADANO </v>
      </c>
      <c r="D40" s="151">
        <f>'ANALISIS DEL RIESGO'!D40</f>
        <v>4</v>
      </c>
      <c r="E40" s="151">
        <f>'ANALISIS DEL RIESGO'!E40</f>
        <v>3</v>
      </c>
      <c r="F40" s="151" t="s">
        <v>17</v>
      </c>
      <c r="G40" s="151" t="str">
        <f t="shared" si="3"/>
        <v>ZONA DE RIESGO ALTA</v>
      </c>
      <c r="H40" s="151" t="s">
        <v>362</v>
      </c>
      <c r="I40" s="151"/>
      <c r="J40" s="151"/>
      <c r="K40" s="151"/>
      <c r="L40" s="151"/>
      <c r="M40" s="95" t="str">
        <f t="shared" si="2"/>
        <v>0</v>
      </c>
      <c r="N40" s="154"/>
      <c r="O40" s="126"/>
      <c r="P40" s="126"/>
      <c r="Q40" s="126"/>
    </row>
    <row r="41" spans="1:17" ht="57.75" customHeight="1" thickBot="1" thickTop="1">
      <c r="A41" s="151" t="str">
        <f>'ANALISIS DEL RIESGO'!A41</f>
        <v>CA01517-P</v>
      </c>
      <c r="B41" s="151" t="str">
        <f>'ANALISIS DEL RIESGO'!B41</f>
        <v>ATENCIÓN AL CIUDADANO</v>
      </c>
      <c r="C41" s="151" t="str">
        <f>'ANALISIS DEL RIESGO'!C41</f>
        <v>QUE SE PRESENTEN PRODUCTOS Y/O SERVICIOS NO CONFORMES EN EL PROCESO </v>
      </c>
      <c r="D41" s="151">
        <f>'ANALISIS DEL RIESGO'!D41</f>
        <v>3</v>
      </c>
      <c r="E41" s="151">
        <f>'ANALISIS DEL RIESGO'!E41</f>
        <v>3</v>
      </c>
      <c r="F41" s="151" t="s">
        <v>17</v>
      </c>
      <c r="G41" s="151" t="str">
        <f t="shared" si="3"/>
        <v>ZONA DE RIESGO ALTA</v>
      </c>
      <c r="H41" s="151" t="s">
        <v>372</v>
      </c>
      <c r="I41" s="151"/>
      <c r="J41" s="151"/>
      <c r="K41" s="151"/>
      <c r="L41" s="151"/>
      <c r="M41" s="95" t="str">
        <f t="shared" si="2"/>
        <v>0</v>
      </c>
      <c r="N41" s="154"/>
      <c r="O41" s="126"/>
      <c r="P41" s="126"/>
      <c r="Q41" s="126"/>
    </row>
    <row r="42" spans="1:17" ht="57.75" customHeight="1" thickBot="1" thickTop="1">
      <c r="A42" s="316" t="str">
        <f>'ANALISIS DEL RIESGO'!A42</f>
        <v>CA1917-P</v>
      </c>
      <c r="B42" s="316" t="str">
        <f>'ANALISIS DEL RIESGO'!B42</f>
        <v>ATENCIÓN AL CIUDADANO</v>
      </c>
      <c r="C42" s="316" t="str">
        <f>'ANALISIS DEL RIESGO'!C42</f>
        <v>QUE NO SE PUEDA MEDIR EL NIVEL DE SATISFACCIÓN DEL USUSARIO Y/O CIUDADANO CON EL SERVICIO QUE SE ESTÁ PRESTANDO EN LA ENTIDAD.</v>
      </c>
      <c r="D42" s="316">
        <f>'ANALISIS DEL RIESGO'!D42</f>
        <v>3</v>
      </c>
      <c r="E42" s="316">
        <f>'ANALISIS DEL RIESGO'!E42</f>
        <v>3</v>
      </c>
      <c r="F42" s="316" t="s">
        <v>17</v>
      </c>
      <c r="G42" s="316" t="str">
        <f t="shared" si="3"/>
        <v>ZONA DE RIESGO ALTA</v>
      </c>
      <c r="H42" s="316"/>
      <c r="I42" s="316"/>
      <c r="J42" s="316"/>
      <c r="K42" s="316"/>
      <c r="L42" s="316"/>
      <c r="M42" s="287"/>
      <c r="N42" s="154"/>
      <c r="O42" s="126"/>
      <c r="P42" s="126"/>
      <c r="Q42" s="126"/>
    </row>
    <row r="43" spans="1:17" ht="79.5" customHeight="1" thickBot="1" thickTop="1">
      <c r="A43" s="41" t="str">
        <f>'ANALISIS DEL RIESGO'!A43</f>
        <v>CI00616-P</v>
      </c>
      <c r="B43" s="41" t="str">
        <f>'ANALISIS DEL RIESGO'!B43</f>
        <v>GESTIÓN DE SERVICIOS DE SALUD ( BARRANQUILLA) </v>
      </c>
      <c r="C43" s="41" t="str">
        <f>'ANALISIS DEL RIESGO'!C43</f>
        <v>Icumplimiento de la Normatividad Archivistica </v>
      </c>
      <c r="D43" s="41">
        <f>'ANALISIS DEL RIESGO'!D43</f>
        <v>4</v>
      </c>
      <c r="E43" s="41">
        <f>'ANALISIS DEL RIESGO'!E43</f>
        <v>3</v>
      </c>
      <c r="F43" s="41" t="s">
        <v>17</v>
      </c>
      <c r="G43" s="41" t="str">
        <f t="shared" si="3"/>
        <v>ZONA DE RIESGO ALTA</v>
      </c>
      <c r="H43" s="41"/>
      <c r="I43" s="41">
        <v>3</v>
      </c>
      <c r="J43" s="41">
        <v>1</v>
      </c>
      <c r="K43" s="41" t="s">
        <v>15</v>
      </c>
      <c r="L43" s="41" t="str">
        <f aca="true" t="shared" si="4" ref="L43:L56">IF(K43="B",$N$1,IF(K43="M",$O$1,IF(K43="A",$P$1,IF(K43="E",$Q$1,"0"))))</f>
        <v>ZONA DE RIESGO BAJA</v>
      </c>
      <c r="M43" s="95" t="str">
        <f t="shared" si="2"/>
        <v>Asumir el Riesgo</v>
      </c>
      <c r="N43" s="157"/>
      <c r="O43" s="105"/>
      <c r="P43" s="105"/>
      <c r="Q43" s="105"/>
    </row>
    <row r="44" spans="1:17" ht="79.5" customHeight="1" thickBot="1" thickTop="1">
      <c r="A44" s="41" t="str">
        <f>'ANALISIS DEL RIESGO'!A44</f>
        <v>CI00816-P</v>
      </c>
      <c r="B44" s="41" t="str">
        <f>'ANALISIS DEL RIESGO'!B44</f>
        <v>GESTIÓN DE SERVICIOS DE SALUD  (CARTAGENA) </v>
      </c>
      <c r="C44" s="41" t="str">
        <f>'ANALISIS DEL RIESGO'!C44</f>
        <v>Posible perdidad de la Información generada en la Oficica Cartagena</v>
      </c>
      <c r="D44" s="41">
        <f>'ANALISIS DEL RIESGO'!D44</f>
        <v>4</v>
      </c>
      <c r="E44" s="41">
        <f>'ANALISIS DEL RIESGO'!E44</f>
        <v>3</v>
      </c>
      <c r="F44" s="41" t="s">
        <v>17</v>
      </c>
      <c r="G44" s="41" t="str">
        <f aca="true" t="shared" si="5" ref="G44:G54">IF(F44="B",$N$1,IF(F44="M",$O$1,IF(F44="A",$P$1,IF(F44="E",$Q$1,"0"))))</f>
        <v>ZONA DE RIESGO ALTA</v>
      </c>
      <c r="H44" s="41"/>
      <c r="I44" s="41">
        <v>3</v>
      </c>
      <c r="J44" s="41">
        <v>1</v>
      </c>
      <c r="K44" s="41" t="s">
        <v>15</v>
      </c>
      <c r="L44" s="41" t="str">
        <f t="shared" si="4"/>
        <v>ZONA DE RIESGO BAJA</v>
      </c>
      <c r="M44" s="95" t="str">
        <f t="shared" si="2"/>
        <v>Asumir el Riesgo</v>
      </c>
      <c r="N44" s="157"/>
      <c r="O44" s="105"/>
      <c r="P44" s="105"/>
      <c r="Q44" s="105"/>
    </row>
    <row r="45" spans="1:17" ht="79.5" customHeight="1" thickBot="1" thickTop="1">
      <c r="A45" s="41" t="str">
        <f>'ANALISIS DEL RIESGO'!A45</f>
        <v>CI00916-P</v>
      </c>
      <c r="B45" s="41" t="str">
        <f>'ANALISIS DEL RIESGO'!B45</f>
        <v>GESTIÓN DE SERVICIOS DE SALUD  (TUMACO)  </v>
      </c>
      <c r="C45" s="41" t="str">
        <f>'ANALISIS DEL RIESGO'!C45</f>
        <v>Incumplimiento del procedimiento Elaboración de carnets de Salud </v>
      </c>
      <c r="D45" s="41">
        <f>'ANALISIS DEL RIESGO'!D45</f>
        <v>3</v>
      </c>
      <c r="E45" s="41">
        <f>'ANALISIS DEL RIESGO'!E45</f>
        <v>3</v>
      </c>
      <c r="F45" s="41" t="s">
        <v>17</v>
      </c>
      <c r="G45" s="41" t="str">
        <f t="shared" si="5"/>
        <v>ZONA DE RIESGO ALTA</v>
      </c>
      <c r="H45" s="41"/>
      <c r="I45" s="41">
        <v>3</v>
      </c>
      <c r="J45" s="41">
        <v>1</v>
      </c>
      <c r="K45" s="41" t="s">
        <v>15</v>
      </c>
      <c r="L45" s="41" t="str">
        <f t="shared" si="4"/>
        <v>ZONA DE RIESGO BAJA</v>
      </c>
      <c r="M45" s="95" t="str">
        <f t="shared" si="2"/>
        <v>Asumir el Riesgo</v>
      </c>
      <c r="N45" s="157"/>
      <c r="O45" s="105"/>
      <c r="P45" s="105"/>
      <c r="Q45" s="105"/>
    </row>
    <row r="46" spans="1:17" ht="79.5" customHeight="1" thickBot="1" thickTop="1">
      <c r="A46" s="41" t="str">
        <f>'ANALISIS DEL RIESGO'!A46</f>
        <v>CA01117-P</v>
      </c>
      <c r="B46" s="41" t="str">
        <f>'ANALISIS DEL RIESGO'!B46</f>
        <v>GESTIÓN DE SERVICIOS DE SALUD</v>
      </c>
      <c r="C46" s="41" t="str">
        <f>'ANALISIS DEL RIESGO'!C46</f>
        <v>QUE NO SE CUENTE CON LOS LINEAMIENTOS DEL HACER DEL PROCESO  </v>
      </c>
      <c r="D46" s="41">
        <f>'ANALISIS DEL RIESGO'!D46</f>
        <v>3</v>
      </c>
      <c r="E46" s="41">
        <f>'ANALISIS DEL RIESGO'!E46</f>
        <v>3</v>
      </c>
      <c r="F46" s="41" t="s">
        <v>17</v>
      </c>
      <c r="G46" s="41" t="str">
        <f t="shared" si="5"/>
        <v>ZONA DE RIESGO ALTA</v>
      </c>
      <c r="H46" s="41"/>
      <c r="I46" s="41">
        <v>3</v>
      </c>
      <c r="J46" s="41">
        <v>1</v>
      </c>
      <c r="K46" s="41" t="s">
        <v>15</v>
      </c>
      <c r="L46" s="41" t="str">
        <f t="shared" si="4"/>
        <v>ZONA DE RIESGO BAJA</v>
      </c>
      <c r="M46" s="95" t="str">
        <f t="shared" si="2"/>
        <v>Asumir el Riesgo</v>
      </c>
      <c r="N46" s="157"/>
      <c r="O46" s="105"/>
      <c r="P46" s="105"/>
      <c r="Q46" s="105"/>
    </row>
    <row r="47" spans="1:17" ht="79.5" customHeight="1" thickBot="1" thickTop="1">
      <c r="A47" s="41" t="str">
        <f>'ANALISIS DEL RIESGO'!A47</f>
        <v>CI01317-P</v>
      </c>
      <c r="B47" s="41" t="str">
        <f>'ANALISIS DEL RIESGO'!B47</f>
        <v>GESTIÓN DE SERVICIOS DE SALUD</v>
      </c>
      <c r="C47" s="41" t="str">
        <f>'ANALISIS DEL RIESGO'!C47</f>
        <v>QUE SE INCUMPLA CON LAS ACTIVIDADES ESTABLECIDAS PARA EL RECOBRO DEL FOSYGA.  </v>
      </c>
      <c r="D47" s="41">
        <f>'ANALISIS DEL RIESGO'!D47</f>
        <v>3</v>
      </c>
      <c r="E47" s="41">
        <f>'ANALISIS DEL RIESGO'!E47</f>
        <v>3</v>
      </c>
      <c r="F47" s="41" t="s">
        <v>17</v>
      </c>
      <c r="G47" s="41" t="str">
        <f t="shared" si="5"/>
        <v>ZONA DE RIESGO ALTA</v>
      </c>
      <c r="H47" s="41"/>
      <c r="I47" s="41">
        <v>3</v>
      </c>
      <c r="J47" s="41">
        <v>1</v>
      </c>
      <c r="K47" s="41" t="s">
        <v>15</v>
      </c>
      <c r="L47" s="41" t="str">
        <f t="shared" si="4"/>
        <v>ZONA DE RIESGO BAJA</v>
      </c>
      <c r="M47" s="287"/>
      <c r="N47" s="157"/>
      <c r="O47" s="105"/>
      <c r="P47" s="105"/>
      <c r="Q47" s="105"/>
    </row>
    <row r="48" spans="1:17" ht="79.5" customHeight="1" thickBot="1" thickTop="1">
      <c r="A48" s="41" t="str">
        <f>'ANALISIS DEL RIESGO'!A48</f>
        <v>CI01417-P</v>
      </c>
      <c r="B48" s="41" t="str">
        <f>'ANALISIS DEL RIESGO'!B48</f>
        <v>GESTIÓN DE SERVICIOS DE SALUD</v>
      </c>
      <c r="C48" s="41" t="str">
        <f>'ANALISIS DEL RIESGO'!C48</f>
        <v>QUE NO SE DE CUMPLIMIENTO A LA MEJORA CONTINUA DEL PROCESO </v>
      </c>
      <c r="D48" s="41">
        <f>'ANALISIS DEL RIESGO'!D48</f>
        <v>3</v>
      </c>
      <c r="E48" s="41">
        <f>'ANALISIS DEL RIESGO'!E48</f>
        <v>3</v>
      </c>
      <c r="F48" s="41" t="s">
        <v>17</v>
      </c>
      <c r="G48" s="41" t="str">
        <f t="shared" si="5"/>
        <v>ZONA DE RIESGO ALTA</v>
      </c>
      <c r="H48" s="41"/>
      <c r="I48" s="41">
        <v>3</v>
      </c>
      <c r="J48" s="41">
        <v>1</v>
      </c>
      <c r="K48" s="41" t="s">
        <v>15</v>
      </c>
      <c r="L48" s="41" t="str">
        <f aca="true" t="shared" si="6" ref="L48:L54">IF(K48="B",$N$1,IF(K48="M",$O$1,IF(K48="A",$P$1,IF(K48="E",$Q$1,"0"))))</f>
        <v>ZONA DE RIESGO BAJA</v>
      </c>
      <c r="M48" s="287"/>
      <c r="N48" s="157"/>
      <c r="O48" s="105"/>
      <c r="P48" s="105"/>
      <c r="Q48" s="105"/>
    </row>
    <row r="49" spans="1:17" ht="79.5" customHeight="1" thickBot="1" thickTop="1">
      <c r="A49" s="41" t="str">
        <f>'ANALISIS DEL RIESGO'!A49</f>
        <v>CI01517-P</v>
      </c>
      <c r="B49" s="41" t="str">
        <f>'ANALISIS DEL RIESGO'!B49</f>
        <v>GESTIÓN DE SERVICIOS DE SALUD</v>
      </c>
      <c r="C49" s="41" t="str">
        <f>'ANALISIS DEL RIESGO'!C49</f>
        <v>INCUMPLIMIENTO A LOS LIENAMIENTOS ESTABLECIDOS POR GESTION DOCUMENTAL PARA LA ORGANIZACIÓN DEL ARCHIVO DE GESTION</v>
      </c>
      <c r="D49" s="41">
        <f>'ANALISIS DEL RIESGO'!D49</f>
        <v>3</v>
      </c>
      <c r="E49" s="41">
        <f>'ANALISIS DEL RIESGO'!E49</f>
        <v>3</v>
      </c>
      <c r="F49" s="41" t="s">
        <v>17</v>
      </c>
      <c r="G49" s="41" t="str">
        <f t="shared" si="5"/>
        <v>ZONA DE RIESGO ALTA</v>
      </c>
      <c r="H49" s="41"/>
      <c r="I49" s="41">
        <v>3</v>
      </c>
      <c r="J49" s="41">
        <v>1</v>
      </c>
      <c r="K49" s="41" t="s">
        <v>15</v>
      </c>
      <c r="L49" s="41" t="str">
        <f t="shared" si="6"/>
        <v>ZONA DE RIESGO BAJA</v>
      </c>
      <c r="M49" s="287"/>
      <c r="N49" s="157"/>
      <c r="O49" s="105"/>
      <c r="P49" s="105"/>
      <c r="Q49" s="105"/>
    </row>
    <row r="50" spans="1:17" ht="79.5" customHeight="1" thickBot="1" thickTop="1">
      <c r="A50" s="41" t="str">
        <f>'ANALISIS DEL RIESGO'!A50</f>
        <v>CI01617-P</v>
      </c>
      <c r="B50" s="41" t="str">
        <f>'ANALISIS DEL RIESGO'!B50</f>
        <v>GESTIÓN DE SERVICIOS DE SALUD</v>
      </c>
      <c r="C50" s="41" t="str">
        <f>'ANALISIS DEL RIESGO'!C50</f>
        <v>QUE NO SE ESTABLEZCAN LOS RIESGOS INHERENTES AL PROCESO </v>
      </c>
      <c r="D50" s="41">
        <f>'ANALISIS DEL RIESGO'!D50</f>
        <v>3</v>
      </c>
      <c r="E50" s="41">
        <f>'ANALISIS DEL RIESGO'!E50</f>
        <v>3</v>
      </c>
      <c r="F50" s="41" t="s">
        <v>17</v>
      </c>
      <c r="G50" s="41" t="str">
        <f t="shared" si="5"/>
        <v>ZONA DE RIESGO ALTA</v>
      </c>
      <c r="H50" s="41"/>
      <c r="I50" s="41">
        <v>3</v>
      </c>
      <c r="J50" s="41">
        <v>1</v>
      </c>
      <c r="K50" s="41" t="s">
        <v>15</v>
      </c>
      <c r="L50" s="41" t="str">
        <f t="shared" si="6"/>
        <v>ZONA DE RIESGO BAJA</v>
      </c>
      <c r="M50" s="287"/>
      <c r="N50" s="157"/>
      <c r="O50" s="105"/>
      <c r="P50" s="105"/>
      <c r="Q50" s="105"/>
    </row>
    <row r="51" spans="1:17" ht="79.5" customHeight="1" thickBot="1" thickTop="1">
      <c r="A51" s="41" t="str">
        <f>'ANALISIS DEL RIESGO'!A51</f>
        <v>CI01717-P</v>
      </c>
      <c r="B51" s="41" t="str">
        <f>'ANALISIS DEL RIESGO'!B51</f>
        <v>SERVICIOS DE SALUD (SUBDIRECCION DE PRESTACIONES SOCIALES)</v>
      </c>
      <c r="C51" s="41" t="str">
        <f>'ANALISIS DEL RIESGO'!C51</f>
        <v>QUE NO  SE DE CUMPLIMIENTO A LAS ACTIVIDADES DE TRAMITES (DESACATO Y SANCIÓN)  POR PARTE DE LOS ABOGADOS SUSTANCIADORES </v>
      </c>
      <c r="D51" s="41">
        <f>'ANALISIS DEL RIESGO'!D51</f>
        <v>4</v>
      </c>
      <c r="E51" s="41">
        <f>'ANALISIS DEL RIESGO'!E51</f>
        <v>4</v>
      </c>
      <c r="F51" s="41" t="s">
        <v>17</v>
      </c>
      <c r="G51" s="41" t="str">
        <f t="shared" si="5"/>
        <v>ZONA DE RIESGO ALTA</v>
      </c>
      <c r="H51" s="41"/>
      <c r="I51" s="41">
        <v>3</v>
      </c>
      <c r="J51" s="41">
        <v>3</v>
      </c>
      <c r="K51" s="41" t="s">
        <v>17</v>
      </c>
      <c r="L51" s="41" t="str">
        <f t="shared" si="6"/>
        <v>ZONA DE RIESGO ALTA</v>
      </c>
      <c r="M51" s="287"/>
      <c r="N51" s="157"/>
      <c r="O51" s="105"/>
      <c r="P51" s="105"/>
      <c r="Q51" s="105"/>
    </row>
    <row r="52" spans="1:17" ht="79.5" customHeight="1" thickBot="1" thickTop="1">
      <c r="A52" s="41" t="str">
        <f>'ANALISIS DEL RIESGO'!A52</f>
        <v>CI01817-P</v>
      </c>
      <c r="B52" s="41" t="str">
        <f>'ANALISIS DEL RIESGO'!B52</f>
        <v>SERVICIOS DE SALUD (SUBDIRECCION DE PRESTACIONES SOCIALES)</v>
      </c>
      <c r="C52" s="41" t="str">
        <f>'ANALISIS DEL RIESGO'!C52</f>
        <v>QUE LA INFORMACIÓN DIRIGIDA AL SUBDIRECTOR NO SEA ALLEGADA </v>
      </c>
      <c r="D52" s="41">
        <f>'ANALISIS DEL RIESGO'!D52</f>
        <v>3</v>
      </c>
      <c r="E52" s="41">
        <f>'ANALISIS DEL RIESGO'!E52</f>
        <v>3</v>
      </c>
      <c r="F52" s="41" t="s">
        <v>17</v>
      </c>
      <c r="G52" s="41" t="str">
        <f t="shared" si="5"/>
        <v>ZONA DE RIESGO ALTA</v>
      </c>
      <c r="H52" s="41"/>
      <c r="I52" s="41">
        <v>3</v>
      </c>
      <c r="J52" s="41">
        <v>1</v>
      </c>
      <c r="K52" s="41" t="s">
        <v>15</v>
      </c>
      <c r="L52" s="41" t="str">
        <f t="shared" si="6"/>
        <v>ZONA DE RIESGO BAJA</v>
      </c>
      <c r="M52" s="287"/>
      <c r="N52" s="157"/>
      <c r="O52" s="105"/>
      <c r="P52" s="105"/>
      <c r="Q52" s="105"/>
    </row>
    <row r="53" spans="1:17" ht="79.5" customHeight="1" thickBot="1" thickTop="1">
      <c r="A53" s="41" t="str">
        <f>'ANALISIS DEL RIESGO'!A53</f>
        <v>CI01917-P</v>
      </c>
      <c r="B53" s="41" t="str">
        <f>'ANALISIS DEL RIESGO'!B53</f>
        <v>SERVICIOS DE SALUD (SUBDIRECCION DE PRESTACIONES SOCIALES)</v>
      </c>
      <c r="C53" s="41" t="str">
        <f>'ANALISIS DEL RIESGO'!C53</f>
        <v>QUE NO SE REALICE EL TRAMITE CORRESPONDIENTE A LA SOLICITUD DE RECOBRO DEL FOSYGA </v>
      </c>
      <c r="D53" s="41">
        <f>'ANALISIS DEL RIESGO'!D53</f>
        <v>3</v>
      </c>
      <c r="E53" s="41">
        <f>'ANALISIS DEL RIESGO'!E53</f>
        <v>3</v>
      </c>
      <c r="F53" s="41" t="s">
        <v>17</v>
      </c>
      <c r="G53" s="41" t="str">
        <f t="shared" si="5"/>
        <v>ZONA DE RIESGO ALTA</v>
      </c>
      <c r="H53" s="41"/>
      <c r="I53" s="41">
        <v>3</v>
      </c>
      <c r="J53" s="41">
        <v>1</v>
      </c>
      <c r="K53" s="41" t="s">
        <v>15</v>
      </c>
      <c r="L53" s="41" t="str">
        <f t="shared" si="6"/>
        <v>ZONA DE RIESGO BAJA</v>
      </c>
      <c r="M53" s="287"/>
      <c r="N53" s="157"/>
      <c r="O53" s="105"/>
      <c r="P53" s="105"/>
      <c r="Q53" s="105"/>
    </row>
    <row r="54" spans="1:17" ht="79.5" customHeight="1" thickBot="1" thickTop="1">
      <c r="A54" s="41" t="str">
        <f>'ANALISIS DEL RIESGO'!A54</f>
        <v>CI02017-P</v>
      </c>
      <c r="B54" s="41" t="str">
        <f>'ANALISIS DEL RIESGO'!B54</f>
        <v>SERVICIOS DE SALUD (SUBDIRECCION DE PRESTACIONES SOCIALES)</v>
      </c>
      <c r="C54" s="41" t="str">
        <f>'ANALISIS DEL RIESGO'!C54</f>
        <v>INCUMPLIMIENTO DEL PROCEDIMIENTO ESTABLECIDO POR GESTIÓN DOCUMENTAL PARA LA DIGITALIZACIÓN 4 TO CHULO </v>
      </c>
      <c r="D54" s="41">
        <f>'ANALISIS DEL RIESGO'!D54</f>
        <v>3</v>
      </c>
      <c r="E54" s="41">
        <f>'ANALISIS DEL RIESGO'!E54</f>
        <v>3</v>
      </c>
      <c r="F54" s="41" t="s">
        <v>17</v>
      </c>
      <c r="G54" s="41" t="str">
        <f t="shared" si="5"/>
        <v>ZONA DE RIESGO ALTA</v>
      </c>
      <c r="H54" s="41"/>
      <c r="I54" s="41">
        <v>3</v>
      </c>
      <c r="J54" s="41">
        <v>1</v>
      </c>
      <c r="K54" s="41" t="s">
        <v>15</v>
      </c>
      <c r="L54" s="41" t="str">
        <f t="shared" si="6"/>
        <v>ZONA DE RIESGO BAJA</v>
      </c>
      <c r="M54" s="287"/>
      <c r="N54" s="157"/>
      <c r="O54" s="105"/>
      <c r="P54" s="105"/>
      <c r="Q54" s="105"/>
    </row>
    <row r="55" spans="1:17" ht="79.5" customHeight="1" thickBot="1" thickTop="1">
      <c r="A55" s="79" t="str">
        <f>'ANALISIS DEL RIESGO'!A55</f>
        <v>CA08214-P</v>
      </c>
      <c r="B55" s="79" t="str">
        <f>'ANALISIS DEL RIESGO'!B55</f>
        <v>GESTION DE RECURSOS FINANCIEROS</v>
      </c>
      <c r="C55" s="79" t="str">
        <f>'ANALISIS DEL RIESGO'!C55</f>
        <v>POSIBLES INCUMPLIMIENTO A LOS PLANES INSTITUCIONALES DE LA ENTIDAD</v>
      </c>
      <c r="D55" s="79">
        <f>'ANALISIS DEL RIESGO'!D55</f>
        <v>4</v>
      </c>
      <c r="E55" s="79">
        <f>'ANALISIS DEL RIESGO'!E55</f>
        <v>1</v>
      </c>
      <c r="F55" s="79" t="s">
        <v>16</v>
      </c>
      <c r="G55" s="79" t="str">
        <f>IF(F55="B",$N$1,IF(F55="M",$O$1,IF(F55="A",$P$1,IF(F55="E",$Q$1,"0"))))</f>
        <v>ZONA DE RIESGO MODERADA</v>
      </c>
      <c r="H55" s="79"/>
      <c r="I55" s="79">
        <v>3</v>
      </c>
      <c r="J55" s="79">
        <v>1</v>
      </c>
      <c r="K55" s="79" t="s">
        <v>15</v>
      </c>
      <c r="L55" s="79" t="str">
        <f t="shared" si="4"/>
        <v>ZONA DE RIESGO BAJA</v>
      </c>
      <c r="M55" s="95" t="str">
        <f t="shared" si="2"/>
        <v>Asumir el Riesgo</v>
      </c>
      <c r="N55" s="161"/>
      <c r="O55" s="119"/>
      <c r="P55" s="119"/>
      <c r="Q55" s="119"/>
    </row>
    <row r="56" spans="1:17" ht="79.5" customHeight="1" thickBot="1" thickTop="1">
      <c r="A56" s="79" t="str">
        <f>'ANALISIS DEL RIESGO'!A56</f>
        <v>CA05413-P</v>
      </c>
      <c r="B56" s="79" t="str">
        <f>'ANALISIS DEL RIESGO'!B56</f>
        <v>GESTION DE RECURSOS FINANCIEROS</v>
      </c>
      <c r="C56" s="79" t="str">
        <f>'ANALISIS DEL RIESGO'!C56</f>
        <v>QUE LA DOCUMENTACION DEL PROCESO NO SE RECUPERE CON OPORTUNIDAD</v>
      </c>
      <c r="D56" s="79">
        <f>'ANALISIS DEL RIESGO'!D56</f>
        <v>3</v>
      </c>
      <c r="E56" s="79">
        <f>'ANALISIS DEL RIESGO'!E56</f>
        <v>2</v>
      </c>
      <c r="F56" s="79" t="s">
        <v>16</v>
      </c>
      <c r="G56" s="79" t="str">
        <f>IF(F56="B",$N$1,IF(F56="M",$O$1,IF(F56="A",$P$1,IF(F56="E",$Q$1,"0"))))</f>
        <v>ZONA DE RIESGO MODERADA</v>
      </c>
      <c r="H56" s="79"/>
      <c r="I56" s="79">
        <v>2</v>
      </c>
      <c r="J56" s="79">
        <v>2</v>
      </c>
      <c r="K56" s="79" t="s">
        <v>15</v>
      </c>
      <c r="L56" s="79" t="str">
        <f t="shared" si="4"/>
        <v>ZONA DE RIESGO BAJA</v>
      </c>
      <c r="M56" s="95" t="str">
        <f t="shared" si="2"/>
        <v>Asumir el Riesgo</v>
      </c>
      <c r="N56" s="161"/>
      <c r="O56" s="119"/>
      <c r="P56" s="119"/>
      <c r="Q56" s="119"/>
    </row>
    <row r="57" spans="1:17" ht="79.5" customHeight="1" thickBot="1" thickTop="1">
      <c r="A57" s="79" t="str">
        <f>'ANALISIS DEL RIESGO'!A57</f>
        <v>CA02215-P</v>
      </c>
      <c r="B57" s="79" t="str">
        <f>'ANALISIS DEL RIESGO'!B57</f>
        <v>GESTION DE RECURSOS FINANCIEROS</v>
      </c>
      <c r="C57" s="79" t="str">
        <f>'ANALISIS DEL RIESGO'!C57</f>
        <v>POSIBLE MEDICION INADECUADA DEL INDICADOR ESTRATEGICO  DEL PROCESO GESTION FINANCIERA </v>
      </c>
      <c r="D57" s="205">
        <f>'ANALISIS DEL RIESGO'!D57</f>
        <v>3</v>
      </c>
      <c r="E57" s="205">
        <f>'ANALISIS DEL RIESGO'!E57</f>
        <v>2</v>
      </c>
      <c r="F57" s="79" t="s">
        <v>16</v>
      </c>
      <c r="G57" s="79" t="str">
        <f aca="true" t="shared" si="7" ref="G57:G79">IF(F57="B",$N$1,IF(F57="M",$O$1,IF(F57="A",$P$1,IF(F57="E",$Q$1,"0"))))</f>
        <v>ZONA DE RIESGO MODERADA</v>
      </c>
      <c r="H57" s="79"/>
      <c r="I57" s="79">
        <v>2</v>
      </c>
      <c r="J57" s="79">
        <v>2</v>
      </c>
      <c r="K57" s="79" t="s">
        <v>15</v>
      </c>
      <c r="L57" s="79" t="str">
        <f aca="true" t="shared" si="8" ref="L57:L79">IF(K57="B",$N$1,IF(K57="M",$O$1,IF(K57="A",$P$1,IF(K57="E",$Q$1,"0"))))</f>
        <v>ZONA DE RIESGO BAJA</v>
      </c>
      <c r="M57" s="95" t="str">
        <f t="shared" si="2"/>
        <v>Asumir el Riesgo</v>
      </c>
      <c r="N57" s="161"/>
      <c r="O57" s="119"/>
      <c r="P57" s="119"/>
      <c r="Q57" s="119"/>
    </row>
    <row r="58" spans="1:17" ht="79.5" customHeight="1" thickBot="1" thickTop="1">
      <c r="A58" s="205" t="str">
        <f>'ANALISIS DEL RIESGO'!A58</f>
        <v>CI01117-P</v>
      </c>
      <c r="B58" s="205" t="str">
        <f>'ANALISIS DEL RIESGO'!B58</f>
        <v>GESTION DE RECURSOS FINANCIEROS (CONTABILIDAD) </v>
      </c>
      <c r="C58" s="205" t="str">
        <f>'ANALISIS DEL RIESGO'!C58</f>
        <v>QUE NO SE CUENTE CON EL DOCUMENTO FUENTE DE LA ENTIDAD BANCARIA QUE DA EVIDENCIA DE LA CONCILIACIÓN (EXTRACTO BANCARIO)  </v>
      </c>
      <c r="D58" s="205">
        <f>'ANALISIS DEL RIESGO'!D58</f>
        <v>3</v>
      </c>
      <c r="E58" s="205">
        <f>'ANALISIS DEL RIESGO'!E58</f>
        <v>2</v>
      </c>
      <c r="F58" s="205" t="s">
        <v>16</v>
      </c>
      <c r="G58" s="205" t="str">
        <f t="shared" si="7"/>
        <v>ZONA DE RIESGO MODERADA</v>
      </c>
      <c r="H58" s="205"/>
      <c r="I58" s="205">
        <v>2</v>
      </c>
      <c r="J58" s="205">
        <v>2</v>
      </c>
      <c r="K58" s="205" t="s">
        <v>15</v>
      </c>
      <c r="L58" s="205" t="str">
        <f t="shared" si="8"/>
        <v>ZONA DE RIESGO BAJA</v>
      </c>
      <c r="M58" s="95" t="str">
        <f t="shared" si="2"/>
        <v>Asumir el Riesgo</v>
      </c>
      <c r="N58" s="161"/>
      <c r="O58" s="119"/>
      <c r="P58" s="119"/>
      <c r="Q58" s="119"/>
    </row>
    <row r="59" spans="1:17" ht="79.5" customHeight="1" thickBot="1" thickTop="1">
      <c r="A59" s="205" t="str">
        <f>'ANALISIS DEL RIESGO'!A59</f>
        <v>CI01217-P</v>
      </c>
      <c r="B59" s="205" t="str">
        <f>'ANALISIS DEL RIESGO'!B59</f>
        <v>GESTION DE RECURSOS FINANCIEROS (CONTABILIDAD) </v>
      </c>
      <c r="C59" s="205" t="str">
        <f>'ANALISIS DEL RIESGO'!C59</f>
        <v>INCUMPLIMIENTO DEL INSTRUCTIVO ESTABLECIDO PARA EL MANEJO DEL ARCHIVO DE GESTIÓN  </v>
      </c>
      <c r="D59" s="205">
        <f>'ANALISIS DEL RIESGO'!D59</f>
        <v>3</v>
      </c>
      <c r="E59" s="205">
        <f>'ANALISIS DEL RIESGO'!E59</f>
        <v>2</v>
      </c>
      <c r="F59" s="205" t="s">
        <v>16</v>
      </c>
      <c r="G59" s="205" t="str">
        <f t="shared" si="7"/>
        <v>ZONA DE RIESGO MODERADA</v>
      </c>
      <c r="H59" s="205"/>
      <c r="I59" s="205">
        <v>2</v>
      </c>
      <c r="J59" s="205">
        <v>2</v>
      </c>
      <c r="K59" s="205" t="s">
        <v>15</v>
      </c>
      <c r="L59" s="205" t="str">
        <f t="shared" si="8"/>
        <v>ZONA DE RIESGO BAJA</v>
      </c>
      <c r="M59" s="95" t="str">
        <f t="shared" si="2"/>
        <v>Asumir el Riesgo</v>
      </c>
      <c r="N59" s="161"/>
      <c r="O59" s="119"/>
      <c r="P59" s="119"/>
      <c r="Q59" s="119"/>
    </row>
    <row r="60" spans="1:17" ht="79.5" customHeight="1" thickBot="1" thickTop="1">
      <c r="A60" s="84" t="str">
        <f>'ANALISIS DEL RIESGO'!A60</f>
        <v>N/A</v>
      </c>
      <c r="B60" s="84" t="str">
        <f>'ANALISIS DEL RIESGO'!B60</f>
        <v>GESTION DE SERVICIOS ADMINISTRATIVOS</v>
      </c>
      <c r="C60" s="84" t="str">
        <f>'ANALISIS DEL RIESGO'!C60</f>
        <v>POSIBLE DESORGANIZACION DEL ALMACEN</v>
      </c>
      <c r="D60" s="84">
        <f>'ANALISIS DEL RIESGO'!D60</f>
        <v>3</v>
      </c>
      <c r="E60" s="84">
        <f>'ANALISIS DEL RIESGO'!E60</f>
        <v>1</v>
      </c>
      <c r="F60" s="84" t="s">
        <v>15</v>
      </c>
      <c r="G60" s="84" t="str">
        <f t="shared" si="7"/>
        <v>ZONA DE RIESGO BAJA</v>
      </c>
      <c r="H60" s="84"/>
      <c r="I60" s="84">
        <v>2</v>
      </c>
      <c r="J60" s="84">
        <v>2</v>
      </c>
      <c r="K60" s="84" t="s">
        <v>15</v>
      </c>
      <c r="L60" s="84" t="str">
        <f t="shared" si="8"/>
        <v>ZONA DE RIESGO BAJA</v>
      </c>
      <c r="M60" s="95" t="str">
        <f t="shared" si="2"/>
        <v>Asumir el Riesgo</v>
      </c>
      <c r="N60" s="144"/>
      <c r="O60" s="81"/>
      <c r="P60" s="81"/>
      <c r="Q60" s="81"/>
    </row>
    <row r="61" spans="1:17" ht="79.5" customHeight="1" hidden="1" thickBot="1" thickTop="1">
      <c r="A61" s="27" t="e">
        <f>'ANALISIS DEL RIESGO'!#REF!</f>
        <v>#REF!</v>
      </c>
      <c r="B61" s="27" t="e">
        <f>'ANALISIS DEL RIESGO'!#REF!</f>
        <v>#REF!</v>
      </c>
      <c r="C61" s="27" t="e">
        <f>'ANALISIS DEL RIESGO'!#REF!</f>
        <v>#REF!</v>
      </c>
      <c r="D61" s="27" t="e">
        <f>'ANALISIS DEL RIESGO'!#REF!</f>
        <v>#REF!</v>
      </c>
      <c r="E61" s="27" t="e">
        <f>'ANALISIS DEL RIESGO'!#REF!</f>
        <v>#REF!</v>
      </c>
      <c r="F61" s="27" t="s">
        <v>17</v>
      </c>
      <c r="G61" s="27" t="str">
        <f t="shared" si="7"/>
        <v>ZONA DE RIESGO ALTA</v>
      </c>
      <c r="H61" s="27"/>
      <c r="I61" s="27">
        <v>3</v>
      </c>
      <c r="J61" s="27">
        <v>2</v>
      </c>
      <c r="K61" s="27" t="s">
        <v>16</v>
      </c>
      <c r="L61" s="27" t="str">
        <f t="shared" si="8"/>
        <v>ZONA DE RIESGO MODERADA</v>
      </c>
      <c r="M61" s="95" t="str">
        <f t="shared" si="2"/>
        <v>Asumir el Riesgo, Reducir el Riesgo</v>
      </c>
      <c r="N61" s="29"/>
      <c r="O61" s="28"/>
      <c r="P61" s="28"/>
      <c r="Q61" s="28"/>
    </row>
    <row r="62" spans="1:17" ht="79.5" customHeight="1" thickBot="1" thickTop="1">
      <c r="A62" s="84" t="str">
        <f>'ANALISIS DEL RIESGO'!A61</f>
        <v>CA00115-P</v>
      </c>
      <c r="B62" s="84" t="str">
        <f>'ANALISIS DEL RIESGO'!B61</f>
        <v>GESTION DE SERVICIOS ADMINISTRATIVOS</v>
      </c>
      <c r="C62" s="84" t="str">
        <f>'ANALISIS DEL RIESGO'!C61</f>
        <v>QUE NO SE TOMEN LAS ACCIONES DE MEJORA EN EL CUMPLIMIENTO DEL OBJETIVO DEL PROCESO </v>
      </c>
      <c r="D62" s="84">
        <f>'ANALISIS DEL RIESGO'!D61</f>
        <v>3</v>
      </c>
      <c r="E62" s="84">
        <f>'ANALISIS DEL RIESGO'!E61</f>
        <v>3</v>
      </c>
      <c r="F62" s="84" t="s">
        <v>17</v>
      </c>
      <c r="G62" s="84" t="str">
        <f t="shared" si="7"/>
        <v>ZONA DE RIESGO ALTA</v>
      </c>
      <c r="H62" s="84"/>
      <c r="I62" s="84">
        <v>3</v>
      </c>
      <c r="J62" s="84">
        <v>2</v>
      </c>
      <c r="K62" s="84" t="s">
        <v>16</v>
      </c>
      <c r="L62" s="84" t="str">
        <f t="shared" si="8"/>
        <v>ZONA DE RIESGO MODERADA</v>
      </c>
      <c r="M62" s="95" t="str">
        <f t="shared" si="2"/>
        <v>Asumir el Riesgo, Reducir el Riesgo</v>
      </c>
      <c r="N62" s="144"/>
      <c r="O62" s="81"/>
      <c r="P62" s="81"/>
      <c r="Q62" s="81"/>
    </row>
    <row r="63" spans="1:17" ht="80.25" customHeight="1" thickBot="1" thickTop="1">
      <c r="A63" s="84" t="str">
        <f>'ANALISIS DEL RIESGO'!A62</f>
        <v>CI04015-P</v>
      </c>
      <c r="B63" s="84" t="str">
        <f>'ANALISIS DEL RIESGO'!B62</f>
        <v>GESTION DE SERVICIOS ADMINISTRATIVOS (CALI)</v>
      </c>
      <c r="C63" s="84" t="str">
        <f>'ANALISIS DEL RIESGO'!C62</f>
        <v>Demora en los tramites y peticiones de los clientes externos</v>
      </c>
      <c r="D63" s="84">
        <f>'ANALISIS DEL RIESGO'!D62</f>
        <v>3</v>
      </c>
      <c r="E63" s="84">
        <f>'ANALISIS DEL RIESGO'!E62</f>
        <v>3</v>
      </c>
      <c r="F63" s="84" t="s">
        <v>17</v>
      </c>
      <c r="G63" s="84" t="str">
        <f t="shared" si="7"/>
        <v>ZONA DE RIESGO ALTA</v>
      </c>
      <c r="H63" s="84"/>
      <c r="I63" s="84">
        <v>2</v>
      </c>
      <c r="J63" s="84">
        <v>2</v>
      </c>
      <c r="K63" s="84" t="s">
        <v>15</v>
      </c>
      <c r="L63" s="84" t="str">
        <f t="shared" si="8"/>
        <v>ZONA DE RIESGO BAJA</v>
      </c>
      <c r="M63" s="95" t="str">
        <f t="shared" si="2"/>
        <v>Asumir el Riesgo</v>
      </c>
      <c r="N63" s="144"/>
      <c r="O63" s="81"/>
      <c r="P63" s="81"/>
      <c r="Q63" s="81"/>
    </row>
    <row r="64" spans="1:17" ht="79.5" customHeight="1" thickBot="1" thickTop="1">
      <c r="A64" s="84" t="str">
        <f>'ANALISIS DEL RIESGO'!A63</f>
        <v>CI03915-P</v>
      </c>
      <c r="B64" s="84" t="str">
        <f>'ANALISIS DEL RIESGO'!B63</f>
        <v>GESTION DE SERVICIOS ADMINISTRATIVOS (BUENAVENTURA) </v>
      </c>
      <c r="C64" s="84" t="str">
        <f>'ANALISIS DEL RIESGO'!C63</f>
        <v>PERDIDA DE INFORMACION, MANO DE OBRA, DAÑOS EN LOS EQUIPOS ELECTRICOS EN LA OFICINA DE BUENAVENTURA</v>
      </c>
      <c r="D64" s="84">
        <f>'ANALISIS DEL RIESGO'!D63</f>
        <v>3</v>
      </c>
      <c r="E64" s="84">
        <f>'ANALISIS DEL RIESGO'!E63</f>
        <v>2</v>
      </c>
      <c r="F64" s="84" t="str">
        <f>'ANALISIS DEL RIESGO'!F63</f>
        <v>M</v>
      </c>
      <c r="G64" s="84" t="str">
        <f t="shared" si="7"/>
        <v>ZONA DE RIESGO MODERADA</v>
      </c>
      <c r="H64" s="84"/>
      <c r="I64" s="84">
        <v>2</v>
      </c>
      <c r="J64" s="84">
        <v>2</v>
      </c>
      <c r="K64" s="84" t="s">
        <v>15</v>
      </c>
      <c r="L64" s="84" t="str">
        <f t="shared" si="8"/>
        <v>ZONA DE RIESGO BAJA</v>
      </c>
      <c r="M64" s="95" t="str">
        <f t="shared" si="2"/>
        <v>Asumir el Riesgo</v>
      </c>
      <c r="N64" s="144"/>
      <c r="O64" s="81"/>
      <c r="P64" s="81"/>
      <c r="Q64" s="81"/>
    </row>
    <row r="65" spans="1:17" ht="79.5" customHeight="1" thickBot="1" thickTop="1">
      <c r="A65" s="84" t="str">
        <f>'ANALISIS DEL RIESGO'!A64</f>
        <v>CI00216-P</v>
      </c>
      <c r="B65" s="84" t="str">
        <f>'ANALISIS DEL RIESGO'!B64</f>
        <v>GESTION DE SERVICIOS ADMINISTRATIVOS</v>
      </c>
      <c r="C65" s="84" t="str">
        <f>'ANALISIS DEL RIESGO'!C64</f>
        <v>POSIBLES FALTANTES DE RECURSOS POR NO LEGALIZACIÓN EN TERMINOS DE OORTUNIDAD DE LOS RECIBOS PROVISIONALES </v>
      </c>
      <c r="D65" s="84">
        <f>'ANALISIS DEL RIESGO'!D64</f>
        <v>3</v>
      </c>
      <c r="E65" s="84">
        <f>'ANALISIS DEL RIESGO'!E64</f>
        <v>2</v>
      </c>
      <c r="F65" s="84" t="s">
        <v>16</v>
      </c>
      <c r="G65" s="84" t="str">
        <f t="shared" si="7"/>
        <v>ZONA DE RIESGO MODERADA</v>
      </c>
      <c r="H65" s="84"/>
      <c r="I65" s="84">
        <v>2</v>
      </c>
      <c r="J65" s="84">
        <v>2</v>
      </c>
      <c r="K65" s="84" t="s">
        <v>15</v>
      </c>
      <c r="L65" s="84" t="str">
        <f t="shared" si="8"/>
        <v>ZONA DE RIESGO BAJA</v>
      </c>
      <c r="M65" s="95" t="str">
        <f t="shared" si="2"/>
        <v>Asumir el Riesgo</v>
      </c>
      <c r="N65" s="144"/>
      <c r="O65" s="81"/>
      <c r="P65" s="81"/>
      <c r="Q65" s="81"/>
    </row>
    <row r="66" spans="1:17" ht="79.5" customHeight="1" thickBot="1" thickTop="1">
      <c r="A66" s="84" t="str">
        <f>'ANALISIS DEL RIESGO'!A65</f>
        <v>CA01717-P</v>
      </c>
      <c r="B66" s="84" t="str">
        <f>'ANALISIS DEL RIESGO'!B65</f>
        <v>GESTION DE SERVICIOS ADMINISTRATIVOS</v>
      </c>
      <c r="C66" s="84" t="str">
        <f>'ANALISIS DEL RIESGO'!C65</f>
        <v>QUE NO EXISTA UNA OPERACIÓN EFICAZ, EFICIENTE Y EFECTIVA DEL SISTEMA DE GESTIÓN DE CALIDAD. </v>
      </c>
      <c r="D66" s="84">
        <f>'ANALISIS DEL RIESGO'!D65</f>
        <v>3</v>
      </c>
      <c r="E66" s="84">
        <f>'ANALISIS DEL RIESGO'!E65</f>
        <v>2</v>
      </c>
      <c r="F66" s="84" t="s">
        <v>16</v>
      </c>
      <c r="G66" s="84" t="str">
        <f t="shared" si="7"/>
        <v>ZONA DE RIESGO MODERADA</v>
      </c>
      <c r="H66" s="84"/>
      <c r="I66" s="84">
        <v>2</v>
      </c>
      <c r="J66" s="84">
        <v>2</v>
      </c>
      <c r="K66" s="84" t="s">
        <v>15</v>
      </c>
      <c r="L66" s="84" t="str">
        <f t="shared" si="8"/>
        <v>ZONA DE RIESGO BAJA</v>
      </c>
      <c r="M66" s="95" t="str">
        <f t="shared" si="2"/>
        <v>Asumir el Riesgo</v>
      </c>
      <c r="N66" s="144"/>
      <c r="O66" s="81"/>
      <c r="P66" s="81"/>
      <c r="Q66" s="81"/>
    </row>
    <row r="67" spans="1:17" ht="79.5" customHeight="1" thickBot="1" thickTop="1">
      <c r="A67" s="84" t="str">
        <f>'ANALISIS DEL RIESGO'!A66</f>
        <v>CA1917-P</v>
      </c>
      <c r="B67" s="84" t="str">
        <f>'ANALISIS DEL RIESGO'!B66</f>
        <v>GESTION DE SERVICIOS ADMINISTRATIVOS</v>
      </c>
      <c r="C67" s="84" t="str">
        <f>'ANALISIS DEL RIESGO'!C66</f>
        <v>PERDIDA DE LOS BIENES DE LA ENTIDAD </v>
      </c>
      <c r="D67" s="84">
        <f>'ANALISIS DEL RIESGO'!D66</f>
        <v>3</v>
      </c>
      <c r="E67" s="84">
        <f>'ANALISIS DEL RIESGO'!E66</f>
        <v>4</v>
      </c>
      <c r="F67" s="84" t="s">
        <v>19</v>
      </c>
      <c r="G67" s="84" t="str">
        <f t="shared" si="7"/>
        <v>ZONA DE RIESGO EXTREMA</v>
      </c>
      <c r="H67" s="84"/>
      <c r="I67" s="84">
        <v>3</v>
      </c>
      <c r="J67" s="84">
        <v>3</v>
      </c>
      <c r="K67" s="84" t="s">
        <v>17</v>
      </c>
      <c r="L67" s="84" t="str">
        <f t="shared" si="8"/>
        <v>ZONA DE RIESGO ALTA</v>
      </c>
      <c r="M67" s="287" t="str">
        <f t="shared" si="2"/>
        <v>Reducir el Riesgo, Evitar, Compartir o Transferir el Riesgo</v>
      </c>
      <c r="N67" s="144"/>
      <c r="O67" s="81"/>
      <c r="P67" s="81"/>
      <c r="Q67" s="81"/>
    </row>
    <row r="68" spans="1:17" ht="79.5" customHeight="1" thickBot="1" thickTop="1">
      <c r="A68" s="51" t="str">
        <f>'ANALISIS DEL RIESGO'!A67</f>
        <v>CA00915-P</v>
      </c>
      <c r="B68" s="51" t="str">
        <f>'ANALISIS DEL RIESGO'!B67</f>
        <v>GESTION DE BIENES TRANSFERIDOS</v>
      </c>
      <c r="C68" s="51" t="str">
        <f>'ANALISIS DEL RIESGO'!C67</f>
        <v>POSIBLE INCUMPLIMIENTO DE LA NORMATIVIDAD NTCGP 1000:2009 NUMERAL 4,2,4 (CONTROL DE REGISTROS) </v>
      </c>
      <c r="D68" s="51">
        <f>'ANALISIS DEL RIESGO'!D67</f>
        <v>3</v>
      </c>
      <c r="E68" s="51">
        <f>'ANALISIS DEL RIESGO'!E67</f>
        <v>3</v>
      </c>
      <c r="F68" s="51" t="s">
        <v>17</v>
      </c>
      <c r="G68" s="51" t="str">
        <f t="shared" si="7"/>
        <v>ZONA DE RIESGO ALTA</v>
      </c>
      <c r="H68" s="51"/>
      <c r="I68" s="51">
        <v>2</v>
      </c>
      <c r="J68" s="51">
        <v>2</v>
      </c>
      <c r="K68" s="51" t="s">
        <v>15</v>
      </c>
      <c r="L68" s="51" t="str">
        <f t="shared" si="8"/>
        <v>ZONA DE RIESGO BAJA</v>
      </c>
      <c r="M68" s="95" t="str">
        <f t="shared" si="2"/>
        <v>Asumir el Riesgo</v>
      </c>
      <c r="N68" s="173"/>
      <c r="O68" s="146"/>
      <c r="P68" s="146"/>
      <c r="Q68" s="146"/>
    </row>
    <row r="69" spans="1:17" ht="66" customHeight="1" thickBot="1" thickTop="1">
      <c r="A69" s="51" t="str">
        <f>'ANALISIS DEL RIESGO'!A68</f>
        <v>CA01015-P</v>
      </c>
      <c r="B69" s="51" t="str">
        <f>'ANALISIS DEL RIESGO'!B68</f>
        <v>GESTION DE BIENES TRANSFERIDOS</v>
      </c>
      <c r="C69" s="51" t="str">
        <f>'ANALISIS DEL RIESGO'!C68</f>
        <v>POSIBLE INCUMPLIMIENTO DE LA NORMATIVIDAD NTCGP 1000: 2009 4,2,3 (CONTROL DE DOCUMENTOS) </v>
      </c>
      <c r="D69" s="51">
        <f>'ANALISIS DEL RIESGO'!D68</f>
        <v>3</v>
      </c>
      <c r="E69" s="51">
        <f>'ANALISIS DEL RIESGO'!E68</f>
        <v>3</v>
      </c>
      <c r="F69" s="51" t="s">
        <v>17</v>
      </c>
      <c r="G69" s="51" t="str">
        <f t="shared" si="7"/>
        <v>ZONA DE RIESGO ALTA</v>
      </c>
      <c r="H69" s="51"/>
      <c r="I69" s="51">
        <v>2</v>
      </c>
      <c r="J69" s="51">
        <v>2</v>
      </c>
      <c r="K69" s="51" t="s">
        <v>15</v>
      </c>
      <c r="L69" s="51" t="str">
        <f t="shared" si="8"/>
        <v>ZONA DE RIESGO BAJA</v>
      </c>
      <c r="M69" s="95" t="str">
        <f t="shared" si="2"/>
        <v>Asumir el Riesgo</v>
      </c>
      <c r="N69" s="173"/>
      <c r="O69" s="146"/>
      <c r="P69" s="146"/>
      <c r="Q69" s="146"/>
    </row>
    <row r="70" spans="1:17" ht="79.5" customHeight="1" thickBot="1" thickTop="1">
      <c r="A70" s="51" t="str">
        <f>'ANALISIS DEL RIESGO'!A69</f>
        <v>CA01315-P</v>
      </c>
      <c r="B70" s="51" t="str">
        <f>'ANALISIS DEL RIESGO'!B69</f>
        <v>GESTION DE BIENES TRANSFERIDOS</v>
      </c>
      <c r="C70" s="51" t="str">
        <f>'ANALISIS DEL RIESGO'!C69</f>
        <v>QUE NO SE TOMEN LAS ACCIONES DE MEJORA EN EL CUMPLIMIENTO DEL OBJETIVO DEL PROCESO </v>
      </c>
      <c r="D70" s="51">
        <f>'ANALISIS DEL RIESGO'!D69</f>
        <v>3</v>
      </c>
      <c r="E70" s="51">
        <f>'ANALISIS DEL RIESGO'!E69</f>
        <v>2</v>
      </c>
      <c r="F70" s="51" t="s">
        <v>16</v>
      </c>
      <c r="G70" s="51" t="str">
        <f t="shared" si="7"/>
        <v>ZONA DE RIESGO MODERADA</v>
      </c>
      <c r="H70" s="51"/>
      <c r="I70" s="51">
        <v>2</v>
      </c>
      <c r="J70" s="51">
        <v>2</v>
      </c>
      <c r="K70" s="51" t="s">
        <v>15</v>
      </c>
      <c r="L70" s="51" t="str">
        <f t="shared" si="8"/>
        <v>ZONA DE RIESGO BAJA</v>
      </c>
      <c r="M70" s="95" t="str">
        <f t="shared" si="2"/>
        <v>Asumir el Riesgo</v>
      </c>
      <c r="N70" s="173"/>
      <c r="O70" s="146"/>
      <c r="P70" s="146"/>
      <c r="Q70" s="146"/>
    </row>
    <row r="71" spans="1:17" ht="79.5" customHeight="1" thickBot="1" thickTop="1">
      <c r="A71" s="51" t="str">
        <f>'ANALISIS DEL RIESGO'!A70</f>
        <v>CA01817-P</v>
      </c>
      <c r="B71" s="51" t="str">
        <f>'ANALISIS DEL RIESGO'!B70</f>
        <v>GESTION DE BIENES TRANSFERIDOS</v>
      </c>
      <c r="C71" s="51" t="str">
        <f>'ANALISIS DEL RIESGO'!C70</f>
        <v>QUE NO SE DE UN CORRECTO FUNCIONAMIENTO DEL SISTEMA DE GESTIÓN </v>
      </c>
      <c r="D71" s="51">
        <f>'ANALISIS DEL RIESGO'!D70</f>
        <v>3</v>
      </c>
      <c r="E71" s="51">
        <f>'ANALISIS DEL RIESGO'!E70</f>
        <v>3</v>
      </c>
      <c r="F71" s="51" t="s">
        <v>17</v>
      </c>
      <c r="G71" s="51" t="str">
        <f t="shared" si="7"/>
        <v>ZONA DE RIESGO ALTA</v>
      </c>
      <c r="H71" s="51"/>
      <c r="I71" s="51">
        <v>3</v>
      </c>
      <c r="J71" s="51">
        <v>2</v>
      </c>
      <c r="K71" s="51" t="s">
        <v>16</v>
      </c>
      <c r="L71" s="51" t="str">
        <f t="shared" si="8"/>
        <v>ZONA DE RIESGO MODERADA</v>
      </c>
      <c r="M71" s="95" t="str">
        <f t="shared" si="2"/>
        <v>Asumir el Riesgo, Reducir el Riesgo</v>
      </c>
      <c r="N71" s="173"/>
      <c r="O71" s="146"/>
      <c r="P71" s="146"/>
      <c r="Q71" s="146"/>
    </row>
    <row r="72" spans="1:17" ht="79.5" customHeight="1" thickBot="1" thickTop="1">
      <c r="A72" s="376" t="str">
        <f>'ANALISIS DEL RIESGO'!A71</f>
        <v>CI02117-P</v>
      </c>
      <c r="B72" s="376" t="str">
        <f>'ANALISIS DEL RIESGO'!B71</f>
        <v>GESTION DE PRESTACIONES ECONOMICAS</v>
      </c>
      <c r="C72" s="376" t="str">
        <f>'ANALISIS DEL RIESGO'!C71</f>
        <v>QUE NO SE ESTABLEZCAN LOS RIESGOS INHERENTES AL PROCESO </v>
      </c>
      <c r="D72" s="376">
        <f>'ANALISIS DEL RIESGO'!D71</f>
        <v>3</v>
      </c>
      <c r="E72" s="376">
        <f>'ANALISIS DEL RIESGO'!E71</f>
        <v>2</v>
      </c>
      <c r="F72" s="376" t="s">
        <v>528</v>
      </c>
      <c r="G72" s="376" t="str">
        <f t="shared" si="7"/>
        <v>ZONA DE RIESGO MODERADA</v>
      </c>
      <c r="H72" s="376"/>
      <c r="I72" s="376">
        <v>2</v>
      </c>
      <c r="J72" s="376">
        <v>2</v>
      </c>
      <c r="K72" s="376" t="s">
        <v>530</v>
      </c>
      <c r="L72" s="376" t="str">
        <f t="shared" si="8"/>
        <v>ZONA DE RIESGO BAJA</v>
      </c>
      <c r="M72" s="376" t="str">
        <f t="shared" si="2"/>
        <v>Asumir el Riesgo</v>
      </c>
      <c r="N72" s="191"/>
      <c r="O72" s="188"/>
      <c r="P72" s="188"/>
      <c r="Q72" s="188"/>
    </row>
    <row r="73" spans="1:17" ht="76.5" customHeight="1" thickBot="1" thickTop="1">
      <c r="A73" s="205" t="str">
        <f>'ANALISIS DEL RIESGO'!A72</f>
        <v>CI00717-P</v>
      </c>
      <c r="B73" s="205" t="str">
        <f>'ANALISIS DEL RIESGO'!B72</f>
        <v>ASISTENCIA JURIDICA </v>
      </c>
      <c r="C73" s="205" t="str">
        <f>'ANALISIS DEL RIESGO'!C72</f>
        <v>QUE NO SE PUEDA VERIFICAR LAS EVIDENCIAS EN LA AUDITORIA POR PARTE DE LA OFICINA DE  CONTROL INTRERNO Y CONLLEVE A UNA NO CONFORMIDAD DEL PROCESO ASISTENCIA JURIDICA </v>
      </c>
      <c r="D73" s="205">
        <f>'ANALISIS DEL RIESGO'!D72</f>
        <v>3</v>
      </c>
      <c r="E73" s="205">
        <f>'ANALISIS DEL RIESGO'!E72</f>
        <v>3</v>
      </c>
      <c r="F73" s="205" t="s">
        <v>17</v>
      </c>
      <c r="G73" s="205" t="str">
        <f t="shared" si="7"/>
        <v>ZONA DE RIESGO ALTA</v>
      </c>
      <c r="H73" s="205"/>
      <c r="I73" s="205">
        <v>2</v>
      </c>
      <c r="J73" s="205">
        <v>2</v>
      </c>
      <c r="K73" s="205" t="s">
        <v>15</v>
      </c>
      <c r="L73" s="205" t="str">
        <f t="shared" si="8"/>
        <v>ZONA DE RIESGO BAJA</v>
      </c>
      <c r="M73" s="95" t="str">
        <f aca="true" t="shared" si="9" ref="M73:M79">IF(K73="B",$N$2,IF(K73="M",$O$2,IF(K73="A",$P$2,IF(K73="E",$Q$2,"0"))))</f>
        <v>Asumir el Riesgo</v>
      </c>
      <c r="N73" s="119"/>
      <c r="O73" s="119"/>
      <c r="P73" s="119"/>
      <c r="Q73" s="119"/>
    </row>
    <row r="74" spans="1:17" ht="72.75" customHeight="1" thickBot="1" thickTop="1">
      <c r="A74" s="189" t="str">
        <f>'ANALISIS DEL RIESGO'!A73</f>
        <v>CA1217-P</v>
      </c>
      <c r="B74" s="189" t="str">
        <f>'ANALISIS DEL RIESGO'!B73</f>
        <v>SEGUIMIENTO Y EVALUACION INDEPENDIENTE </v>
      </c>
      <c r="C74" s="189" t="str">
        <f>'ANALISIS DEL RIESGO'!C73</f>
        <v>NO CUMPLIMIENTO DEL QUE HACER DEL PROCESO Y OFICINA DE CONTROL INTERNO  </v>
      </c>
      <c r="D74" s="189">
        <f>'ANALISIS DEL RIESGO'!D73</f>
        <v>4</v>
      </c>
      <c r="E74" s="189">
        <f>'ANALISIS DEL RIESGO'!E73</f>
        <v>4</v>
      </c>
      <c r="F74" s="189" t="s">
        <v>19</v>
      </c>
      <c r="G74" s="189" t="str">
        <f t="shared" si="7"/>
        <v>ZONA DE RIESGO EXTREMA</v>
      </c>
      <c r="H74" s="189" t="s">
        <v>577</v>
      </c>
      <c r="I74" s="189">
        <v>3</v>
      </c>
      <c r="J74" s="189">
        <v>3</v>
      </c>
      <c r="K74" s="189" t="s">
        <v>17</v>
      </c>
      <c r="L74" s="189" t="str">
        <f t="shared" si="8"/>
        <v>ZONA DE RIESGO ALTA</v>
      </c>
      <c r="M74" s="189" t="str">
        <f t="shared" si="9"/>
        <v>Reducir el Riesgo, Evitar, Compartir o Transferir el Riesgo</v>
      </c>
      <c r="N74" s="119"/>
      <c r="O74" s="119"/>
      <c r="P74" s="119"/>
      <c r="Q74" s="119"/>
    </row>
    <row r="75" spans="1:17" ht="60.75" customHeight="1" thickBot="1" thickTop="1">
      <c r="A75" s="189" t="str">
        <f>'ANALISIS DEL RIESGO'!A74</f>
        <v>CA1317-P</v>
      </c>
      <c r="B75" s="189" t="str">
        <f>'ANALISIS DEL RIESGO'!B74</f>
        <v>SEGUIMIENTO Y EVALUACION INDEPENDIENTE </v>
      </c>
      <c r="C75" s="189" t="str">
        <f>'ANALISIS DEL RIESGO'!C74</f>
        <v>INCUMPLIMIENTO EN LA NORMATIVIDAD APLICABLE AL PROCESO </v>
      </c>
      <c r="D75" s="189">
        <v>4</v>
      </c>
      <c r="E75" s="189">
        <v>4</v>
      </c>
      <c r="F75" s="189" t="s">
        <v>19</v>
      </c>
      <c r="G75" s="189" t="str">
        <f t="shared" si="7"/>
        <v>ZONA DE RIESGO EXTREMA</v>
      </c>
      <c r="H75" s="189" t="s">
        <v>582</v>
      </c>
      <c r="I75" s="189">
        <v>3</v>
      </c>
      <c r="J75" s="189">
        <v>3</v>
      </c>
      <c r="K75" s="189" t="s">
        <v>17</v>
      </c>
      <c r="L75" s="189" t="str">
        <f t="shared" si="8"/>
        <v>ZONA DE RIESGO ALTA</v>
      </c>
      <c r="M75" s="189" t="str">
        <f t="shared" si="9"/>
        <v>Reducir el Riesgo, Evitar, Compartir o Transferir el Riesgo</v>
      </c>
      <c r="N75" s="119"/>
      <c r="O75" s="119"/>
      <c r="P75" s="119"/>
      <c r="Q75" s="119"/>
    </row>
    <row r="76" spans="1:17" ht="60.75" customHeight="1" thickBot="1" thickTop="1">
      <c r="A76" s="189" t="str">
        <f>'ANALISIS DEL RIESGO'!A75</f>
        <v>CA1417-P</v>
      </c>
      <c r="B76" s="189" t="str">
        <f>'ANALISIS DEL RIESGO'!B75</f>
        <v>SEGUIMIENTO Y EVALUACION INDEPENDIENTE </v>
      </c>
      <c r="C76" s="189" t="str">
        <f>'ANALISIS DEL RIESGO'!C75</f>
        <v>INCUMPLIMIENTO A LA NORMAS DE GESTIÓN DOCUMENTAL  </v>
      </c>
      <c r="D76" s="189">
        <v>3</v>
      </c>
      <c r="E76" s="189">
        <v>3</v>
      </c>
      <c r="F76" s="189" t="s">
        <v>17</v>
      </c>
      <c r="G76" s="189" t="str">
        <f t="shared" si="7"/>
        <v>ZONA DE RIESGO ALTA</v>
      </c>
      <c r="H76" s="189" t="s">
        <v>587</v>
      </c>
      <c r="I76" s="189">
        <v>3</v>
      </c>
      <c r="J76" s="189">
        <v>2</v>
      </c>
      <c r="K76" s="189" t="s">
        <v>15</v>
      </c>
      <c r="L76" s="189" t="str">
        <f t="shared" si="8"/>
        <v>ZONA DE RIESGO BAJA</v>
      </c>
      <c r="M76" s="189" t="str">
        <f t="shared" si="9"/>
        <v>Asumir el Riesgo</v>
      </c>
      <c r="N76" s="119"/>
      <c r="O76" s="119"/>
      <c r="P76" s="119"/>
      <c r="Q76" s="119"/>
    </row>
    <row r="77" spans="1:17" ht="60.75" customHeight="1" thickBot="1" thickTop="1">
      <c r="A77" s="189" t="str">
        <f>'ANALISIS DEL RIESGO'!A76</f>
        <v>CA1517-P</v>
      </c>
      <c r="B77" s="189" t="str">
        <f>'ANALISIS DEL RIESGO'!B76</f>
        <v>SEGUIMIENTO Y EVALUACION INDEPENDIENTE </v>
      </c>
      <c r="C77" s="189" t="str">
        <f>'ANALISIS DEL RIESGO'!C76</f>
        <v>INCUMPLIMIENTO A LA NORMAS DE GESTIÓN DOCUMENTAL  </v>
      </c>
      <c r="D77" s="189">
        <v>3</v>
      </c>
      <c r="E77" s="189">
        <v>3</v>
      </c>
      <c r="F77" s="189" t="s">
        <v>19</v>
      </c>
      <c r="G77" s="189" t="str">
        <f t="shared" si="7"/>
        <v>ZONA DE RIESGO EXTREMA</v>
      </c>
      <c r="H77" s="189" t="s">
        <v>587</v>
      </c>
      <c r="I77" s="189">
        <v>3</v>
      </c>
      <c r="J77" s="189">
        <v>2</v>
      </c>
      <c r="K77" s="189" t="s">
        <v>15</v>
      </c>
      <c r="L77" s="189" t="str">
        <f t="shared" si="8"/>
        <v>ZONA DE RIESGO BAJA</v>
      </c>
      <c r="M77" s="189" t="str">
        <f t="shared" si="9"/>
        <v>Asumir el Riesgo</v>
      </c>
      <c r="N77" s="119"/>
      <c r="O77" s="119"/>
      <c r="P77" s="119"/>
      <c r="Q77" s="119"/>
    </row>
    <row r="78" spans="1:17" ht="60.75" customHeight="1" thickBot="1" thickTop="1">
      <c r="A78" s="189" t="str">
        <f>'ANALISIS DEL RIESGO'!A77</f>
        <v>CA1617-P</v>
      </c>
      <c r="B78" s="189" t="str">
        <f>'ANALISIS DEL RIESGO'!B77</f>
        <v>SEGUIMIENTO Y EVALUACION INDEPENDIENTE </v>
      </c>
      <c r="C78" s="189" t="str">
        <f>'ANALISIS DEL RIESGO'!C77</f>
        <v>INCUMPLIMIENTO A LA NORMA  NTCGP:1000-2009 e ISO -9001-2008.</v>
      </c>
      <c r="D78" s="189">
        <v>3</v>
      </c>
      <c r="E78" s="189">
        <v>3</v>
      </c>
      <c r="F78" s="189" t="s">
        <v>17</v>
      </c>
      <c r="G78" s="189" t="str">
        <f t="shared" si="7"/>
        <v>ZONA DE RIESGO ALTA</v>
      </c>
      <c r="H78" s="189"/>
      <c r="I78" s="189">
        <v>3</v>
      </c>
      <c r="J78" s="189">
        <v>2</v>
      </c>
      <c r="K78" s="189" t="s">
        <v>15</v>
      </c>
      <c r="L78" s="189" t="str">
        <f t="shared" si="8"/>
        <v>ZONA DE RIESGO BAJA</v>
      </c>
      <c r="M78" s="189" t="str">
        <f t="shared" si="9"/>
        <v>Asumir el Riesgo</v>
      </c>
      <c r="N78" s="119"/>
      <c r="O78" s="119"/>
      <c r="P78" s="119"/>
      <c r="Q78" s="119"/>
    </row>
    <row r="79" spans="1:17" ht="60.75" customHeight="1" thickBot="1" thickTop="1">
      <c r="A79" s="189" t="str">
        <f>'ANALISIS DEL RIESGO'!A78</f>
        <v>CA1717-P</v>
      </c>
      <c r="B79" s="189" t="str">
        <f>'ANALISIS DEL RIESGO'!B78</f>
        <v>SEGUIMIENTO Y EVALUACION INDEPENDIENTE </v>
      </c>
      <c r="C79" s="189" t="str">
        <f>'ANALISIS DEL RIESGO'!C78</f>
        <v>NO MEDIR LAS ACTIVIDADES DE EFICIENCIA Y EFICACIA DE DESARROLLO DEL PROCESO </v>
      </c>
      <c r="D79" s="189">
        <v>3</v>
      </c>
      <c r="E79" s="189">
        <v>3</v>
      </c>
      <c r="F79" s="189" t="s">
        <v>17</v>
      </c>
      <c r="G79" s="189" t="str">
        <f t="shared" si="7"/>
        <v>ZONA DE RIESGO ALTA</v>
      </c>
      <c r="H79" s="189"/>
      <c r="I79" s="189">
        <v>3</v>
      </c>
      <c r="J79" s="189">
        <v>2</v>
      </c>
      <c r="K79" s="189" t="s">
        <v>15</v>
      </c>
      <c r="L79" s="189" t="str">
        <f t="shared" si="8"/>
        <v>ZONA DE RIESGO BAJA</v>
      </c>
      <c r="M79" s="189" t="str">
        <f t="shared" si="9"/>
        <v>Asumir el Riesgo</v>
      </c>
      <c r="N79" s="119"/>
      <c r="O79" s="119"/>
      <c r="P79" s="119"/>
      <c r="Q79" s="119"/>
    </row>
    <row r="80" spans="1:17" ht="60.75" customHeight="1" thickBot="1" thickTop="1">
      <c r="A80" s="189"/>
      <c r="B80" s="189"/>
      <c r="C80" s="189"/>
      <c r="D80" s="189"/>
      <c r="E80" s="189"/>
      <c r="F80" s="189"/>
      <c r="G80" s="189"/>
      <c r="H80" s="189"/>
      <c r="I80" s="189"/>
      <c r="J80" s="189"/>
      <c r="K80" s="189"/>
      <c r="L80" s="189"/>
      <c r="M80" s="189"/>
      <c r="N80" s="119"/>
      <c r="O80" s="119"/>
      <c r="P80" s="119"/>
      <c r="Q80" s="119"/>
    </row>
    <row r="81" spans="1:17" ht="60.75" customHeight="1" thickBot="1" thickTop="1">
      <c r="A81" s="189"/>
      <c r="B81" s="189"/>
      <c r="C81" s="189"/>
      <c r="D81" s="189"/>
      <c r="E81" s="189"/>
      <c r="F81" s="189"/>
      <c r="G81" s="189"/>
      <c r="H81" s="189"/>
      <c r="I81" s="189"/>
      <c r="J81" s="189"/>
      <c r="K81" s="189"/>
      <c r="L81" s="189"/>
      <c r="M81" s="189"/>
      <c r="N81" s="119"/>
      <c r="O81" s="119"/>
      <c r="P81" s="119"/>
      <c r="Q81" s="119"/>
    </row>
    <row r="82"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35:H56 G8:G73 L8:M73">
    <cfRule type="containsText" priority="585" dxfId="2" operator="containsText" text="Zona de Riesgo Extrema">
      <formula>NOT(ISERROR(SEARCH("Zona de Riesgo Extrema",G8)))</formula>
    </cfRule>
    <cfRule type="containsText" priority="586" dxfId="1" operator="containsText" text="Zona de Riesgo Alta">
      <formula>NOT(ISERROR(SEARCH("Zona de Riesgo Alta",G8)))</formula>
    </cfRule>
    <cfRule type="containsText" priority="587" dxfId="0" operator="containsText" text="Zona de Riesgo Moderada">
      <formula>NOT(ISERROR(SEARCH("Zona de Riesgo Moderada",G8)))</formula>
    </cfRule>
    <cfRule type="containsText" priority="588" dxfId="52" operator="containsText" text="Zona de Riesgo Baja">
      <formula>NOT(ISERROR(SEARCH("Zona de Riesgo Baja",G8)))</formula>
    </cfRule>
  </conditionalFormatting>
  <conditionalFormatting sqref="L1:L7 L82:L65536">
    <cfRule type="containsText" priority="581" dxfId="2" operator="containsText" text="Zona de Riesgo Extrema">
      <formula>NOT(ISERROR(SEARCH("Zona de Riesgo Extrema",L1)))</formula>
    </cfRule>
    <cfRule type="containsText" priority="582" dxfId="19" operator="containsText" text="Zona de Riesgo Baja">
      <formula>NOT(ISERROR(SEARCH("Zona de Riesgo Baja",L1)))</formula>
    </cfRule>
    <cfRule type="containsText" priority="583" dxfId="18" operator="containsText" text="Zona de Riesgo Moderada">
      <formula>NOT(ISERROR(SEARCH("Zona de Riesgo Moderada",L1)))</formula>
    </cfRule>
    <cfRule type="containsText" priority="584" dxfId="1" operator="containsText" text="Zona de Riesgo Alta">
      <formula>NOT(ISERROR(SEARCH("Zona de Riesgo Alta",L1)))</formula>
    </cfRule>
  </conditionalFormatting>
  <conditionalFormatting sqref="G74 L74:M74">
    <cfRule type="containsText" priority="29" dxfId="2" operator="containsText" text="Zona de Riesgo Extrema">
      <formula>NOT(ISERROR(SEARCH("Zona de Riesgo Extrema",G74)))</formula>
    </cfRule>
    <cfRule type="containsText" priority="30" dxfId="1" operator="containsText" text="Zona de Riesgo Alta">
      <formula>NOT(ISERROR(SEARCH("Zona de Riesgo Alta",G74)))</formula>
    </cfRule>
    <cfRule type="containsText" priority="31" dxfId="0" operator="containsText" text="Zona de Riesgo Moderada">
      <formula>NOT(ISERROR(SEARCH("Zona de Riesgo Moderada",G74)))</formula>
    </cfRule>
    <cfRule type="containsText" priority="32" dxfId="52" operator="containsText" text="Zona de Riesgo Baja">
      <formula>NOT(ISERROR(SEARCH("Zona de Riesgo Baja",G74)))</formula>
    </cfRule>
  </conditionalFormatting>
  <conditionalFormatting sqref="G75 L75:M75">
    <cfRule type="containsText" priority="25" dxfId="2" operator="containsText" text="Zona de Riesgo Extrema">
      <formula>NOT(ISERROR(SEARCH("Zona de Riesgo Extrema",G75)))</formula>
    </cfRule>
    <cfRule type="containsText" priority="26" dxfId="1" operator="containsText" text="Zona de Riesgo Alta">
      <formula>NOT(ISERROR(SEARCH("Zona de Riesgo Alta",G75)))</formula>
    </cfRule>
    <cfRule type="containsText" priority="27" dxfId="0" operator="containsText" text="Zona de Riesgo Moderada">
      <formula>NOT(ISERROR(SEARCH("Zona de Riesgo Moderada",G75)))</formula>
    </cfRule>
    <cfRule type="containsText" priority="28" dxfId="52" operator="containsText" text="Zona de Riesgo Baja">
      <formula>NOT(ISERROR(SEARCH("Zona de Riesgo Baja",G75)))</formula>
    </cfRule>
  </conditionalFormatting>
  <conditionalFormatting sqref="G76:G78 L76:M78">
    <cfRule type="containsText" priority="21" dxfId="2" operator="containsText" text="Zona de Riesgo Extrema">
      <formula>NOT(ISERROR(SEARCH("Zona de Riesgo Extrema",G76)))</formula>
    </cfRule>
    <cfRule type="containsText" priority="22" dxfId="1" operator="containsText" text="Zona de Riesgo Alta">
      <formula>NOT(ISERROR(SEARCH("Zona de Riesgo Alta",G76)))</formula>
    </cfRule>
    <cfRule type="containsText" priority="23" dxfId="0" operator="containsText" text="Zona de Riesgo Moderada">
      <formula>NOT(ISERROR(SEARCH("Zona de Riesgo Moderada",G76)))</formula>
    </cfRule>
    <cfRule type="containsText" priority="24" dxfId="52" operator="containsText" text="Zona de Riesgo Baja">
      <formula>NOT(ISERROR(SEARCH("Zona de Riesgo Baja",G76)))</formula>
    </cfRule>
  </conditionalFormatting>
  <conditionalFormatting sqref="G79 L79:M79">
    <cfRule type="containsText" priority="9" dxfId="2" operator="containsText" text="Zona de Riesgo Extrema">
      <formula>NOT(ISERROR(SEARCH("Zona de Riesgo Extrema",G79)))</formula>
    </cfRule>
    <cfRule type="containsText" priority="10" dxfId="1" operator="containsText" text="Zona de Riesgo Alta">
      <formula>NOT(ISERROR(SEARCH("Zona de Riesgo Alta",G79)))</formula>
    </cfRule>
    <cfRule type="containsText" priority="11" dxfId="0" operator="containsText" text="Zona de Riesgo Moderada">
      <formula>NOT(ISERROR(SEARCH("Zona de Riesgo Moderada",G79)))</formula>
    </cfRule>
    <cfRule type="containsText" priority="12" dxfId="52" operator="containsText" text="Zona de Riesgo Baja">
      <formula>NOT(ISERROR(SEARCH("Zona de Riesgo Baja",G79)))</formula>
    </cfRule>
  </conditionalFormatting>
  <conditionalFormatting sqref="G80 L80:M80">
    <cfRule type="containsText" priority="5" dxfId="2" operator="containsText" text="Zona de Riesgo Extrema">
      <formula>NOT(ISERROR(SEARCH("Zona de Riesgo Extrema",G80)))</formula>
    </cfRule>
    <cfRule type="containsText" priority="6" dxfId="1" operator="containsText" text="Zona de Riesgo Alta">
      <formula>NOT(ISERROR(SEARCH("Zona de Riesgo Alta",G80)))</formula>
    </cfRule>
    <cfRule type="containsText" priority="7" dxfId="0" operator="containsText" text="Zona de Riesgo Moderada">
      <formula>NOT(ISERROR(SEARCH("Zona de Riesgo Moderada",G80)))</formula>
    </cfRule>
    <cfRule type="containsText" priority="8" dxfId="52" operator="containsText" text="Zona de Riesgo Baja">
      <formula>NOT(ISERROR(SEARCH("Zona de Riesgo Baja",G80)))</formula>
    </cfRule>
  </conditionalFormatting>
  <conditionalFormatting sqref="G81 L81:M81">
    <cfRule type="containsText" priority="1" dxfId="2" operator="containsText" text="Zona de Riesgo Extrema">
      <formula>NOT(ISERROR(SEARCH("Zona de Riesgo Extrema",G81)))</formula>
    </cfRule>
    <cfRule type="containsText" priority="2" dxfId="1" operator="containsText" text="Zona de Riesgo Alta">
      <formula>NOT(ISERROR(SEARCH("Zona de Riesgo Alta",G81)))</formula>
    </cfRule>
    <cfRule type="containsText" priority="3" dxfId="0" operator="containsText" text="Zona de Riesgo Moderada">
      <formula>NOT(ISERROR(SEARCH("Zona de Riesgo Moderada",G81)))</formula>
    </cfRule>
    <cfRule type="containsText" priority="4" dxfId="52" operator="containsText" text="Zona de Riesgo Baja">
      <formula>NOT(ISERROR(SEARCH("Zona de Riesgo Baja",G81)))</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72"/>
  <sheetViews>
    <sheetView tabSelected="1" zoomScale="90" zoomScaleNormal="90" zoomScalePageLayoutView="0" workbookViewId="0" topLeftCell="H1">
      <pane ySplit="8" topLeftCell="A9" activePane="bottomLeft" state="frozen"/>
      <selection pane="topLeft" activeCell="F1" sqref="F1"/>
      <selection pane="bottomLeft" activeCell="M7" sqref="M7:M8"/>
    </sheetView>
  </sheetViews>
  <sheetFormatPr defaultColWidth="11.421875" defaultRowHeight="12.75"/>
  <cols>
    <col min="1" max="1" width="20.7109375" style="17" customWidth="1"/>
    <col min="2" max="2" width="18.28125" style="17" customWidth="1"/>
    <col min="3" max="3" width="17.00390625" style="17" customWidth="1"/>
    <col min="4" max="4" width="22.7109375" style="17" customWidth="1"/>
    <col min="5" max="5" width="29.57421875" style="17" customWidth="1"/>
    <col min="6" max="6" width="20.00390625" style="17" customWidth="1"/>
    <col min="7" max="7" width="18.140625" style="17" customWidth="1"/>
    <col min="8" max="8" width="70.28125" style="17" customWidth="1"/>
    <col min="9" max="9" width="13.57421875" style="7" customWidth="1"/>
    <col min="10" max="10" width="12.57421875" style="7" customWidth="1"/>
    <col min="11" max="11" width="18.7109375" style="7" customWidth="1"/>
    <col min="12" max="12" width="30.421875" style="14" customWidth="1"/>
    <col min="13" max="13" width="52.8515625" style="7" bestFit="1" customWidth="1"/>
    <col min="14" max="14" width="24.8515625" style="77" customWidth="1"/>
    <col min="15" max="15" width="23.8515625" style="77" customWidth="1"/>
    <col min="16" max="16" width="23.8515625" style="35" customWidth="1"/>
    <col min="17" max="17" width="96.7109375" style="313" customWidth="1"/>
    <col min="18" max="18" width="78.140625" style="238" customWidth="1"/>
    <col min="19" max="19" width="27.00390625" style="7" customWidth="1"/>
    <col min="20" max="20" width="28.57421875" style="7" customWidth="1"/>
    <col min="21" max="21" width="22.140625" style="7" customWidth="1"/>
    <col min="22" max="22" width="20.421875" style="7" customWidth="1"/>
    <col min="23" max="166" width="11.421875" style="78" customWidth="1"/>
    <col min="167" max="16384" width="11.421875" style="7" customWidth="1"/>
  </cols>
  <sheetData>
    <row r="1" spans="1:22" ht="25.5" customHeight="1" thickBot="1" thickTop="1">
      <c r="A1" s="571" t="s">
        <v>47</v>
      </c>
      <c r="B1" s="572"/>
      <c r="C1" s="572"/>
      <c r="D1" s="573" t="s">
        <v>0</v>
      </c>
      <c r="E1" s="573"/>
      <c r="F1" s="573"/>
      <c r="G1" s="573"/>
      <c r="H1" s="573"/>
      <c r="I1" s="573"/>
      <c r="J1" s="573"/>
      <c r="K1" s="573"/>
      <c r="L1" s="573"/>
      <c r="M1" s="573"/>
      <c r="N1" s="573"/>
      <c r="O1" s="573"/>
      <c r="P1" s="573"/>
      <c r="Q1" s="573"/>
      <c r="R1" s="573"/>
      <c r="S1" s="573"/>
      <c r="T1" s="573"/>
      <c r="U1" s="569"/>
      <c r="V1" s="569"/>
    </row>
    <row r="2" spans="1:22" ht="27" customHeight="1" thickBot="1" thickTop="1">
      <c r="A2" s="572"/>
      <c r="B2" s="572"/>
      <c r="C2" s="572"/>
      <c r="D2" s="573"/>
      <c r="E2" s="573"/>
      <c r="F2" s="573"/>
      <c r="G2" s="573"/>
      <c r="H2" s="573"/>
      <c r="I2" s="573"/>
      <c r="J2" s="573"/>
      <c r="K2" s="573"/>
      <c r="L2" s="573"/>
      <c r="M2" s="573"/>
      <c r="N2" s="573"/>
      <c r="O2" s="573"/>
      <c r="P2" s="573"/>
      <c r="Q2" s="573"/>
      <c r="R2" s="573"/>
      <c r="S2" s="573"/>
      <c r="T2" s="573"/>
      <c r="U2" s="569"/>
      <c r="V2" s="569"/>
    </row>
    <row r="3" spans="1:22" ht="15" customHeight="1" thickBot="1" thickTop="1">
      <c r="A3" s="572"/>
      <c r="B3" s="572"/>
      <c r="C3" s="572"/>
      <c r="D3" s="587" t="s">
        <v>48</v>
      </c>
      <c r="E3" s="587"/>
      <c r="F3" s="587"/>
      <c r="G3" s="587"/>
      <c r="H3" s="587"/>
      <c r="I3" s="587"/>
      <c r="J3" s="587"/>
      <c r="K3" s="587"/>
      <c r="L3" s="587"/>
      <c r="M3" s="587"/>
      <c r="N3" s="587"/>
      <c r="O3" s="587"/>
      <c r="P3" s="587"/>
      <c r="Q3" s="587"/>
      <c r="R3" s="587"/>
      <c r="S3" s="587"/>
      <c r="T3" s="587"/>
      <c r="U3" s="569"/>
      <c r="V3" s="569"/>
    </row>
    <row r="4" spans="1:22" ht="2.25" customHeight="1" thickBot="1" thickTop="1">
      <c r="A4" s="572"/>
      <c r="B4" s="572"/>
      <c r="C4" s="572"/>
      <c r="D4" s="587"/>
      <c r="E4" s="587"/>
      <c r="F4" s="587"/>
      <c r="G4" s="587"/>
      <c r="H4" s="587"/>
      <c r="I4" s="587"/>
      <c r="J4" s="587"/>
      <c r="K4" s="587"/>
      <c r="L4" s="587"/>
      <c r="M4" s="587"/>
      <c r="N4" s="587"/>
      <c r="O4" s="587"/>
      <c r="P4" s="587"/>
      <c r="Q4" s="587"/>
      <c r="R4" s="587"/>
      <c r="S4" s="587"/>
      <c r="T4" s="587"/>
      <c r="U4" s="569"/>
      <c r="V4" s="569"/>
    </row>
    <row r="5" spans="1:22" ht="15" customHeight="1" hidden="1" thickBot="1" thickTop="1">
      <c r="A5" s="546" t="s">
        <v>49</v>
      </c>
      <c r="B5" s="546"/>
      <c r="C5" s="546"/>
      <c r="D5" s="546" t="s">
        <v>50</v>
      </c>
      <c r="E5" s="546"/>
      <c r="F5" s="546"/>
      <c r="G5" s="546"/>
      <c r="H5" s="546"/>
      <c r="I5" s="546"/>
      <c r="J5" s="546"/>
      <c r="K5" s="546"/>
      <c r="L5" s="546"/>
      <c r="M5" s="546" t="s">
        <v>41</v>
      </c>
      <c r="N5" s="546"/>
      <c r="O5" s="546"/>
      <c r="P5" s="546"/>
      <c r="Q5" s="546"/>
      <c r="R5" s="546"/>
      <c r="S5" s="546"/>
      <c r="T5" s="546"/>
      <c r="U5" s="546" t="s">
        <v>6</v>
      </c>
      <c r="V5" s="546"/>
    </row>
    <row r="6" ht="20.25" customHeight="1" hidden="1" thickBot="1" thickTop="1"/>
    <row r="7" spans="1:22" ht="39.75" customHeight="1" thickBot="1" thickTop="1">
      <c r="A7" s="531" t="s">
        <v>51</v>
      </c>
      <c r="B7" s="531" t="s">
        <v>52</v>
      </c>
      <c r="C7" s="531" t="s">
        <v>53</v>
      </c>
      <c r="D7" s="531" t="s">
        <v>26</v>
      </c>
      <c r="E7" s="531" t="s">
        <v>28</v>
      </c>
      <c r="F7" s="530" t="s">
        <v>35</v>
      </c>
      <c r="G7" s="530"/>
      <c r="H7" s="530" t="s">
        <v>54</v>
      </c>
      <c r="I7" s="531" t="s">
        <v>55</v>
      </c>
      <c r="J7" s="531" t="s">
        <v>56</v>
      </c>
      <c r="K7" s="8" t="s">
        <v>57</v>
      </c>
      <c r="L7" s="531" t="s">
        <v>58</v>
      </c>
      <c r="M7" s="531" t="s">
        <v>59</v>
      </c>
      <c r="N7" s="576" t="s">
        <v>60</v>
      </c>
      <c r="O7" s="576" t="s">
        <v>61</v>
      </c>
      <c r="P7" s="579" t="s">
        <v>62</v>
      </c>
      <c r="Q7" s="531" t="s">
        <v>226</v>
      </c>
      <c r="R7" s="530" t="s">
        <v>63</v>
      </c>
      <c r="S7" s="10" t="s">
        <v>64</v>
      </c>
      <c r="T7" s="10" t="s">
        <v>65</v>
      </c>
      <c r="U7" s="530" t="s">
        <v>228</v>
      </c>
      <c r="V7" s="574" t="s">
        <v>66</v>
      </c>
    </row>
    <row r="8" spans="1:22" ht="37.5" customHeight="1" thickBot="1" thickTop="1">
      <c r="A8" s="570"/>
      <c r="B8" s="570"/>
      <c r="C8" s="570"/>
      <c r="D8" s="570"/>
      <c r="E8" s="570"/>
      <c r="F8" s="176" t="s">
        <v>7</v>
      </c>
      <c r="G8" s="176" t="s">
        <v>8</v>
      </c>
      <c r="H8" s="578"/>
      <c r="I8" s="570"/>
      <c r="J8" s="570"/>
      <c r="K8" s="12" t="s">
        <v>67</v>
      </c>
      <c r="L8" s="570"/>
      <c r="M8" s="570"/>
      <c r="N8" s="577"/>
      <c r="O8" s="577"/>
      <c r="P8" s="580"/>
      <c r="Q8" s="570"/>
      <c r="R8" s="578"/>
      <c r="S8" s="12" t="s">
        <v>227</v>
      </c>
      <c r="T8" s="12" t="s">
        <v>68</v>
      </c>
      <c r="U8" s="578"/>
      <c r="V8" s="575"/>
    </row>
    <row r="9" spans="1:166" s="94" customFormat="1" ht="48" customHeight="1" thickBot="1" thickTop="1">
      <c r="A9" s="607" t="str">
        <f>+'MAPA DE RIESGOS'!A8</f>
        <v>CI01813-P</v>
      </c>
      <c r="B9" s="585" t="s">
        <v>161</v>
      </c>
      <c r="C9" s="596" t="s">
        <v>162</v>
      </c>
      <c r="D9" s="556" t="str">
        <f>'MAPA DE RIESGOS'!B8</f>
        <v>DIRECCIONAMIENTO ESTRATÉGICO</v>
      </c>
      <c r="E9" s="556" t="str">
        <f>'MAPA DE RIESGOS'!C8</f>
        <v>POSIBLE CONSTRUCCIÓN DE LA DOFA DE MANERA INADECUADA</v>
      </c>
      <c r="F9" s="556">
        <f>'MAPA DE RIESGOS'!D8</f>
        <v>5</v>
      </c>
      <c r="G9" s="556">
        <f>'MAPA DE RIESGOS'!E8</f>
        <v>2</v>
      </c>
      <c r="H9" s="95" t="s">
        <v>163</v>
      </c>
      <c r="I9" s="108">
        <v>41429</v>
      </c>
      <c r="J9" s="108">
        <v>42063</v>
      </c>
      <c r="K9" s="108" t="str">
        <f aca="true" t="shared" si="0" ref="K9:K37">IF(P9=100%,("T"),(IF(P9=0%,("SI"),("P"))))</f>
        <v>P</v>
      </c>
      <c r="L9" s="556" t="s">
        <v>164</v>
      </c>
      <c r="M9" s="556" t="s">
        <v>97</v>
      </c>
      <c r="N9" s="554">
        <v>0.7</v>
      </c>
      <c r="O9" s="550">
        <v>1</v>
      </c>
      <c r="P9" s="552">
        <v>0.7</v>
      </c>
      <c r="Q9" s="581" t="s">
        <v>626</v>
      </c>
      <c r="R9" s="583" t="s">
        <v>675</v>
      </c>
      <c r="S9" s="556" t="s">
        <v>676</v>
      </c>
      <c r="T9" s="556" t="s">
        <v>677</v>
      </c>
      <c r="U9" s="596">
        <v>43122</v>
      </c>
      <c r="V9" s="556" t="s">
        <v>724</v>
      </c>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row>
    <row r="10" spans="1:166" s="94" customFormat="1" ht="45" customHeight="1" thickBot="1" thickTop="1">
      <c r="A10" s="608"/>
      <c r="B10" s="586"/>
      <c r="C10" s="597"/>
      <c r="D10" s="557"/>
      <c r="E10" s="557"/>
      <c r="F10" s="557"/>
      <c r="G10" s="557"/>
      <c r="H10" s="95" t="s">
        <v>165</v>
      </c>
      <c r="I10" s="108">
        <v>42063</v>
      </c>
      <c r="J10" s="108">
        <v>42076</v>
      </c>
      <c r="K10" s="108" t="str">
        <f t="shared" si="0"/>
        <v>SI</v>
      </c>
      <c r="L10" s="557"/>
      <c r="M10" s="557"/>
      <c r="N10" s="555"/>
      <c r="O10" s="551"/>
      <c r="P10" s="553"/>
      <c r="Q10" s="582"/>
      <c r="R10" s="584"/>
      <c r="S10" s="557"/>
      <c r="T10" s="557"/>
      <c r="U10" s="597"/>
      <c r="V10" s="557"/>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row>
    <row r="11" spans="1:166" s="94" customFormat="1" ht="64.5" customHeight="1" thickBot="1" thickTop="1">
      <c r="A11" s="110" t="str">
        <f>+'MAPA DE RIESGOS'!A9</f>
        <v>CA03614-P</v>
      </c>
      <c r="B11" s="111">
        <v>41779</v>
      </c>
      <c r="C11" s="109">
        <v>41802</v>
      </c>
      <c r="D11" s="95" t="str">
        <f>'MAPA DE RIESGOS'!B9</f>
        <v>DIRECCIONAMIENTO ESTRATÉGICO</v>
      </c>
      <c r="E11" s="95" t="str">
        <f>'MAPA DE RIESGOS'!C9</f>
        <v>BRINDAR INFORMACIÓN ERRADA DE LA PLANEACIÓN ESTRATÉGICA A LOS FUNCIONARIOS DE LA ENTIDAD</v>
      </c>
      <c r="F11" s="95">
        <f>'MAPA DE RIESGOS'!D9</f>
        <v>5</v>
      </c>
      <c r="G11" s="95">
        <f>'MAPA DE RIESGOS'!E9</f>
        <v>2</v>
      </c>
      <c r="H11" s="95" t="s">
        <v>117</v>
      </c>
      <c r="I11" s="108">
        <v>41913</v>
      </c>
      <c r="J11" s="108">
        <v>42185</v>
      </c>
      <c r="K11" s="108" t="str">
        <f t="shared" si="0"/>
        <v>P</v>
      </c>
      <c r="L11" s="95" t="s">
        <v>139</v>
      </c>
      <c r="M11" s="96" t="s">
        <v>118</v>
      </c>
      <c r="N11" s="462">
        <v>0.1</v>
      </c>
      <c r="O11" s="462">
        <v>1</v>
      </c>
      <c r="P11" s="461">
        <v>0.1</v>
      </c>
      <c r="Q11" s="463" t="s">
        <v>672</v>
      </c>
      <c r="R11" s="239" t="s">
        <v>678</v>
      </c>
      <c r="S11" s="287" t="s">
        <v>17</v>
      </c>
      <c r="T11" s="287" t="s">
        <v>677</v>
      </c>
      <c r="U11" s="487">
        <v>43122</v>
      </c>
      <c r="V11" s="287" t="s">
        <v>724</v>
      </c>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row>
    <row r="12" spans="1:166" s="94" customFormat="1" ht="87.75" customHeight="1" thickBot="1" thickTop="1">
      <c r="A12" s="110" t="str">
        <f>+'MAPA DE RIESGOS'!A10</f>
        <v>CA07014-P</v>
      </c>
      <c r="B12" s="111">
        <v>41904</v>
      </c>
      <c r="C12" s="109">
        <v>41927</v>
      </c>
      <c r="D12" s="95" t="str">
        <f>'MAPA DE RIESGOS'!B10</f>
        <v>DIRECCIONAMIENTO ESTRATÉGICO</v>
      </c>
      <c r="E12" s="95" t="str">
        <f>'MAPA DE RIESGOS'!C10</f>
        <v>INCUMPLIMIENTO DEL DECRETO 943 DE MAYO DE 2014 REFERENTE A LA ACTUALIZACIÓN DEL MECI</v>
      </c>
      <c r="F12" s="95">
        <f>'MAPA DE RIESGOS'!D10</f>
        <v>4</v>
      </c>
      <c r="G12" s="95">
        <f>'MAPA DE RIESGOS'!E10</f>
        <v>2</v>
      </c>
      <c r="H12" s="95" t="s">
        <v>144</v>
      </c>
      <c r="I12" s="108">
        <v>41927</v>
      </c>
      <c r="J12" s="108">
        <v>42062</v>
      </c>
      <c r="K12" s="108" t="str">
        <f t="shared" si="0"/>
        <v>P</v>
      </c>
      <c r="L12" s="95" t="s">
        <v>138</v>
      </c>
      <c r="M12" s="96" t="s">
        <v>145</v>
      </c>
      <c r="N12" s="389">
        <v>3</v>
      </c>
      <c r="O12" s="389">
        <v>5</v>
      </c>
      <c r="P12" s="390">
        <v>0.6</v>
      </c>
      <c r="Q12" s="392" t="s">
        <v>643</v>
      </c>
      <c r="R12" s="291" t="s">
        <v>679</v>
      </c>
      <c r="S12" s="287" t="s">
        <v>17</v>
      </c>
      <c r="T12" s="287" t="s">
        <v>677</v>
      </c>
      <c r="U12" s="487">
        <v>43122</v>
      </c>
      <c r="V12" s="287" t="s">
        <v>724</v>
      </c>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row>
    <row r="13" spans="1:166" s="94" customFormat="1" ht="66.75" customHeight="1" thickBot="1" thickTop="1">
      <c r="A13" s="110" t="str">
        <f>+'MAPA DE RIESGOS'!A11</f>
        <v>CA07114-P</v>
      </c>
      <c r="B13" s="111">
        <v>41904</v>
      </c>
      <c r="C13" s="109">
        <v>41927</v>
      </c>
      <c r="D13" s="95" t="str">
        <f>'MAPA DE RIESGOS'!B11</f>
        <v>DIRECCIONAMIENTO ESTRATÉGICO</v>
      </c>
      <c r="E13" s="95" t="str">
        <f>'MAPA DE RIESGOS'!C11</f>
        <v>POSIBLES INCUMPLIMIENTOS REFERENTES A LAS ACTIVIDADES QUE DESARROLLA LA OFICINA</v>
      </c>
      <c r="F13" s="95">
        <f>'MAPA DE RIESGOS'!D11</f>
        <v>4</v>
      </c>
      <c r="G13" s="95">
        <f>'MAPA DE RIESGOS'!E11</f>
        <v>1</v>
      </c>
      <c r="H13" s="95" t="s">
        <v>149</v>
      </c>
      <c r="I13" s="108">
        <v>41927</v>
      </c>
      <c r="J13" s="108">
        <v>41993</v>
      </c>
      <c r="K13" s="108" t="str">
        <f t="shared" si="0"/>
        <v>SI</v>
      </c>
      <c r="L13" s="95" t="s">
        <v>138</v>
      </c>
      <c r="M13" s="96" t="s">
        <v>150</v>
      </c>
      <c r="N13" s="389">
        <v>0</v>
      </c>
      <c r="O13" s="389">
        <v>1</v>
      </c>
      <c r="P13" s="390">
        <v>0</v>
      </c>
      <c r="Q13" s="391" t="s">
        <v>644</v>
      </c>
      <c r="R13" s="291" t="s">
        <v>644</v>
      </c>
      <c r="S13" s="287" t="s">
        <v>17</v>
      </c>
      <c r="T13" s="287" t="s">
        <v>677</v>
      </c>
      <c r="U13" s="487">
        <v>43122</v>
      </c>
      <c r="V13" s="287" t="s">
        <v>724</v>
      </c>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row>
    <row r="14" spans="1:166" s="94" customFormat="1" ht="60.75" customHeight="1" thickBot="1" thickTop="1">
      <c r="A14" s="110" t="str">
        <f>+'MAPA DE RIESGOS'!A12</f>
        <v>CI03015-P</v>
      </c>
      <c r="B14" s="111">
        <v>42263</v>
      </c>
      <c r="C14" s="109">
        <v>42261</v>
      </c>
      <c r="D14" s="95" t="str">
        <f>'MAPA DE RIESGOS'!B12</f>
        <v>DIRECCIONAMIENTO ESTRATÉGICO</v>
      </c>
      <c r="E14" s="95" t="str">
        <f>'MAPA DE RIESGOS'!C12</f>
        <v>POSIBLE INCUMPLIMIENTO DEL NUMERAL 4,2,2  DE LA NORMA MANUAL DE CALIDAD </v>
      </c>
      <c r="F14" s="95">
        <f>'MAPA DE RIESGOS'!D12</f>
        <v>4</v>
      </c>
      <c r="G14" s="95">
        <f>'MAPA DE RIESGOS'!E12</f>
        <v>3</v>
      </c>
      <c r="H14" s="95" t="s">
        <v>280</v>
      </c>
      <c r="I14" s="108">
        <v>42439</v>
      </c>
      <c r="J14" s="108">
        <v>42551</v>
      </c>
      <c r="K14" s="108" t="str">
        <f t="shared" si="0"/>
        <v>P</v>
      </c>
      <c r="L14" s="95" t="s">
        <v>138</v>
      </c>
      <c r="M14" s="96" t="s">
        <v>281</v>
      </c>
      <c r="N14" s="466">
        <v>0.15</v>
      </c>
      <c r="O14" s="464">
        <v>1</v>
      </c>
      <c r="P14" s="465">
        <v>0.15</v>
      </c>
      <c r="Q14" s="467" t="s">
        <v>673</v>
      </c>
      <c r="R14" s="239" t="s">
        <v>680</v>
      </c>
      <c r="S14" s="287" t="s">
        <v>17</v>
      </c>
      <c r="T14" s="287" t="s">
        <v>677</v>
      </c>
      <c r="U14" s="487">
        <v>43122</v>
      </c>
      <c r="V14" s="287" t="s">
        <v>724</v>
      </c>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row>
    <row r="15" spans="1:166" s="94" customFormat="1" ht="65.25" customHeight="1" thickBot="1" thickTop="1">
      <c r="A15" s="110" t="str">
        <f>+'MAPA DE RIESGOS'!A13</f>
        <v>CI03115-P</v>
      </c>
      <c r="B15" s="111">
        <v>42263</v>
      </c>
      <c r="C15" s="109">
        <v>42261</v>
      </c>
      <c r="D15" s="95" t="str">
        <f>'MAPA DE RIESGOS'!B13</f>
        <v>DIRECCIONAMIENTO ESTRATÉGICO</v>
      </c>
      <c r="E15" s="95" t="str">
        <f>'MAPA DE RIESGOS'!C13</f>
        <v>posible contruccion de la Matriz del Plan Anticorrupción y sus componentes no acorde a la metodologia actual </v>
      </c>
      <c r="F15" s="95">
        <f>'MAPA DE RIESGOS'!D13</f>
        <v>4</v>
      </c>
      <c r="G15" s="95">
        <f>'MAPA DE RIESGOS'!E13</f>
        <v>3</v>
      </c>
      <c r="H15" s="95" t="s">
        <v>284</v>
      </c>
      <c r="I15" s="108">
        <v>42439</v>
      </c>
      <c r="J15" s="108">
        <v>42459</v>
      </c>
      <c r="K15" s="108" t="str">
        <f t="shared" si="0"/>
        <v>P</v>
      </c>
      <c r="L15" s="95" t="s">
        <v>285</v>
      </c>
      <c r="M15" s="96" t="s">
        <v>286</v>
      </c>
      <c r="N15" s="470">
        <v>0.1</v>
      </c>
      <c r="O15" s="468">
        <v>1</v>
      </c>
      <c r="P15" s="469">
        <v>0.1</v>
      </c>
      <c r="Q15" s="471" t="s">
        <v>674</v>
      </c>
      <c r="R15" s="291" t="s">
        <v>681</v>
      </c>
      <c r="S15" s="287" t="s">
        <v>17</v>
      </c>
      <c r="T15" s="287" t="s">
        <v>677</v>
      </c>
      <c r="U15" s="487">
        <v>43122</v>
      </c>
      <c r="V15" s="287" t="s">
        <v>724</v>
      </c>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row>
    <row r="16" spans="1:166" s="94" customFormat="1" ht="65.25" customHeight="1" thickBot="1" thickTop="1">
      <c r="A16" s="110" t="str">
        <f>+'MAPA DE RIESGOS'!A15</f>
        <v>CA00317-P</v>
      </c>
      <c r="B16" s="111">
        <v>42789</v>
      </c>
      <c r="C16" s="109">
        <v>42821</v>
      </c>
      <c r="D16" s="95" t="str">
        <f>'MAPA DE RIESGOS'!B15</f>
        <v>DIRECCIONAMIENTO ESTRATÉGICO</v>
      </c>
      <c r="E16" s="95" t="str">
        <f>'MAPA DE RIESGOS'!C15</f>
        <v>NO CONTAR CON LOS INSUMOS COMPLETOS PARA CONSOLIDAR EL INFORME EJECUTIVO DE REVISIÓN POR LA DRECCIÓN </v>
      </c>
      <c r="F16" s="95">
        <f>'MAPA DE RIESGOS'!D15</f>
        <v>3</v>
      </c>
      <c r="G16" s="95">
        <f>'MAPA DE RIESGOS'!E15</f>
        <v>2</v>
      </c>
      <c r="H16" s="95" t="s">
        <v>494</v>
      </c>
      <c r="I16" s="108">
        <v>42805</v>
      </c>
      <c r="J16" s="288">
        <v>43008</v>
      </c>
      <c r="K16" s="108" t="str">
        <f t="shared" si="0"/>
        <v>P</v>
      </c>
      <c r="L16" s="287" t="s">
        <v>325</v>
      </c>
      <c r="M16" s="96" t="s">
        <v>376</v>
      </c>
      <c r="N16" s="207">
        <v>0.4</v>
      </c>
      <c r="O16" s="290">
        <v>1</v>
      </c>
      <c r="P16" s="312">
        <v>0.4</v>
      </c>
      <c r="Q16" s="318" t="s">
        <v>627</v>
      </c>
      <c r="R16" s="289" t="s">
        <v>682</v>
      </c>
      <c r="S16" s="289" t="s">
        <v>17</v>
      </c>
      <c r="T16" s="289" t="s">
        <v>677</v>
      </c>
      <c r="U16" s="478">
        <v>43122</v>
      </c>
      <c r="V16" s="289" t="s">
        <v>724</v>
      </c>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row>
    <row r="17" spans="1:166" s="13" customFormat="1" ht="78" customHeight="1" thickBot="1" thickTop="1">
      <c r="A17" s="43" t="str">
        <f>+'MAPA DE RIESGOS'!A16</f>
        <v>CA05813-P</v>
      </c>
      <c r="B17" s="44">
        <v>41600</v>
      </c>
      <c r="C17" s="45">
        <v>41618</v>
      </c>
      <c r="D17" s="80" t="str">
        <f>'MAPA DE RIESGOS'!B16</f>
        <v>GESTION DE TIC`S</v>
      </c>
      <c r="E17" s="80" t="str">
        <f>'MAPA DE RIESGOS'!C16</f>
        <v>QUE SE INCUMPLA CON LAS POLITICAS DE SEGURIDAD DE LA ENTIDAD</v>
      </c>
      <c r="F17" s="80">
        <f>'MAPA DE RIESGOS'!D16</f>
        <v>2</v>
      </c>
      <c r="G17" s="80">
        <f>'MAPA DE RIESGOS'!E16</f>
        <v>3</v>
      </c>
      <c r="H17" s="80" t="s">
        <v>468</v>
      </c>
      <c r="I17" s="48">
        <v>41618</v>
      </c>
      <c r="J17" s="48">
        <v>42277</v>
      </c>
      <c r="K17" s="48" t="str">
        <f t="shared" si="0"/>
        <v>SI</v>
      </c>
      <c r="L17" s="46" t="s">
        <v>152</v>
      </c>
      <c r="M17" s="47" t="s">
        <v>99</v>
      </c>
      <c r="N17" s="423">
        <v>1</v>
      </c>
      <c r="O17" s="425">
        <v>1</v>
      </c>
      <c r="P17" s="424">
        <v>0</v>
      </c>
      <c r="Q17" s="426" t="s">
        <v>663</v>
      </c>
      <c r="R17" s="294" t="s">
        <v>683</v>
      </c>
      <c r="S17" s="272" t="s">
        <v>17</v>
      </c>
      <c r="T17" s="272" t="s">
        <v>677</v>
      </c>
      <c r="U17" s="484">
        <v>43122</v>
      </c>
      <c r="V17" s="272" t="s">
        <v>724</v>
      </c>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row>
    <row r="18" spans="1:22" ht="94.5" customHeight="1" thickBot="1" thickTop="1">
      <c r="A18" s="43" t="str">
        <f>+'MAPA DE RIESGOS'!A17</f>
        <v>CI00514-P</v>
      </c>
      <c r="B18" s="44">
        <v>41724</v>
      </c>
      <c r="C18" s="45">
        <v>41751</v>
      </c>
      <c r="D18" s="80" t="str">
        <f>'MAPA DE RIESGOS'!B17</f>
        <v>GESTION DE TIC`S</v>
      </c>
      <c r="E18" s="80" t="str">
        <f>'MAPA DE RIESGOS'!C17</f>
        <v>QUE SE INCUMPLA CON LAS POLITICAS DE SEGURIDAD DE LA ENTIDAD</v>
      </c>
      <c r="F18" s="80">
        <f>'MAPA DE RIESGOS'!D17</f>
        <v>2</v>
      </c>
      <c r="G18" s="80">
        <f>'MAPA DE RIESGOS'!E17</f>
        <v>4</v>
      </c>
      <c r="H18" s="80" t="s">
        <v>111</v>
      </c>
      <c r="I18" s="48">
        <v>41751</v>
      </c>
      <c r="J18" s="48">
        <v>42124</v>
      </c>
      <c r="K18" s="48" t="str">
        <f t="shared" si="0"/>
        <v>T</v>
      </c>
      <c r="L18" s="46" t="s">
        <v>137</v>
      </c>
      <c r="M18" s="47" t="s">
        <v>110</v>
      </c>
      <c r="N18" s="427">
        <v>1</v>
      </c>
      <c r="O18" s="427">
        <v>1</v>
      </c>
      <c r="P18" s="428">
        <v>1</v>
      </c>
      <c r="Q18" s="429" t="s">
        <v>664</v>
      </c>
      <c r="R18" s="240" t="s">
        <v>684</v>
      </c>
      <c r="S18" s="473" t="s">
        <v>698</v>
      </c>
      <c r="T18" s="473" t="s">
        <v>702</v>
      </c>
      <c r="U18" s="484">
        <v>43122</v>
      </c>
      <c r="V18" s="272" t="s">
        <v>724</v>
      </c>
    </row>
    <row r="19" spans="1:166" s="34" customFormat="1" ht="30.75" customHeight="1" hidden="1" thickBot="1" thickTop="1">
      <c r="A19" s="345"/>
      <c r="B19" s="346"/>
      <c r="C19" s="350"/>
      <c r="D19" s="347"/>
      <c r="E19" s="347"/>
      <c r="F19" s="347"/>
      <c r="G19" s="347"/>
      <c r="H19" s="36" t="s">
        <v>123</v>
      </c>
      <c r="I19" s="31">
        <v>41821</v>
      </c>
      <c r="J19" s="31">
        <v>41912</v>
      </c>
      <c r="K19" s="31" t="str">
        <f t="shared" si="0"/>
        <v>SI</v>
      </c>
      <c r="L19" s="36" t="s">
        <v>136</v>
      </c>
      <c r="M19" s="30" t="s">
        <v>124</v>
      </c>
      <c r="N19" s="416"/>
      <c r="O19" s="408"/>
      <c r="P19" s="407"/>
      <c r="Q19" s="411"/>
      <c r="R19" s="241"/>
      <c r="S19" s="272"/>
      <c r="T19" s="272"/>
      <c r="U19" s="45"/>
      <c r="V19" s="272"/>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row>
    <row r="20" spans="1:166" s="13" customFormat="1" ht="74.25" customHeight="1" thickBot="1" thickTop="1">
      <c r="A20" s="194" t="str">
        <f>+'MAPA DE RIESGOS'!A19</f>
        <v>CA03515-P</v>
      </c>
      <c r="B20" s="177">
        <v>42236</v>
      </c>
      <c r="C20" s="178">
        <v>42256</v>
      </c>
      <c r="D20" s="80" t="str">
        <f>'MAPA DE RIESGOS'!B19</f>
        <v>GESTION DE TIC`S</v>
      </c>
      <c r="E20" s="80" t="str">
        <f>'MAPA DE RIESGOS'!C19</f>
        <v>POSIBLE ATAQUE DE SEGURIDAD </v>
      </c>
      <c r="F20" s="80">
        <f>'MAPA DE RIESGOS'!D19</f>
        <v>3</v>
      </c>
      <c r="G20" s="80">
        <f>'MAPA DE RIESGOS'!E19</f>
        <v>3</v>
      </c>
      <c r="H20" s="80" t="s">
        <v>241</v>
      </c>
      <c r="I20" s="48">
        <v>42277</v>
      </c>
      <c r="J20" s="48">
        <v>42368</v>
      </c>
      <c r="K20" s="48" t="str">
        <f t="shared" si="0"/>
        <v>P</v>
      </c>
      <c r="L20" s="46" t="s">
        <v>140</v>
      </c>
      <c r="M20" s="47" t="s">
        <v>98</v>
      </c>
      <c r="N20" s="430">
        <v>1</v>
      </c>
      <c r="O20" s="432">
        <v>1</v>
      </c>
      <c r="P20" s="431">
        <v>0.7</v>
      </c>
      <c r="Q20" s="433" t="s">
        <v>665</v>
      </c>
      <c r="R20" s="294" t="s">
        <v>685</v>
      </c>
      <c r="S20" s="272" t="s">
        <v>17</v>
      </c>
      <c r="T20" s="272" t="s">
        <v>677</v>
      </c>
      <c r="U20" s="484">
        <v>43122</v>
      </c>
      <c r="V20" s="272" t="s">
        <v>724</v>
      </c>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row>
    <row r="21" spans="1:166" s="39" customFormat="1" ht="64.5" customHeight="1" thickBot="1" thickTop="1">
      <c r="A21" s="194" t="str">
        <f>+'MAPA DE RIESGOS'!A20</f>
        <v>CA01316-P</v>
      </c>
      <c r="B21" s="177">
        <v>42418</v>
      </c>
      <c r="C21" s="178">
        <v>42445</v>
      </c>
      <c r="D21" s="80" t="str">
        <f>'MAPA DE RIESGOS'!B20</f>
        <v>GESTION DE TIC`S</v>
      </c>
      <c r="E21" s="80" t="str">
        <f>'MAPA DE RIESGOS'!C20</f>
        <v>POSIBLE INSTALACIÓN DE SOFTWARE ILEGAL </v>
      </c>
      <c r="F21" s="80">
        <f>'MAPA DE RIESGOS'!D20</f>
        <v>3</v>
      </c>
      <c r="G21" s="80">
        <f>'MAPA DE RIESGOS'!E20</f>
        <v>3</v>
      </c>
      <c r="H21" s="80" t="s">
        <v>299</v>
      </c>
      <c r="I21" s="48">
        <v>42445</v>
      </c>
      <c r="J21" s="48">
        <v>42551</v>
      </c>
      <c r="K21" s="48" t="str">
        <f t="shared" si="0"/>
        <v>P</v>
      </c>
      <c r="L21" s="46" t="s">
        <v>140</v>
      </c>
      <c r="M21" s="47" t="s">
        <v>308</v>
      </c>
      <c r="N21" s="434">
        <v>1</v>
      </c>
      <c r="O21" s="436">
        <v>1</v>
      </c>
      <c r="P21" s="435">
        <v>0.5</v>
      </c>
      <c r="Q21" s="437" t="s">
        <v>666</v>
      </c>
      <c r="R21" s="240" t="s">
        <v>686</v>
      </c>
      <c r="S21" s="272" t="s">
        <v>17</v>
      </c>
      <c r="T21" s="272" t="s">
        <v>677</v>
      </c>
      <c r="U21" s="484">
        <v>43122</v>
      </c>
      <c r="V21" s="272" t="s">
        <v>724</v>
      </c>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row>
    <row r="22" spans="1:166" s="39" customFormat="1" ht="83.25" customHeight="1" thickBot="1" thickTop="1">
      <c r="A22" s="194" t="str">
        <f>+'MAPA DE RIESGOS'!A22</f>
        <v>CA01516-P</v>
      </c>
      <c r="B22" s="177">
        <v>42418</v>
      </c>
      <c r="C22" s="178">
        <v>42445</v>
      </c>
      <c r="D22" s="80" t="str">
        <f>'MAPA DE RIESGOS'!B22</f>
        <v>GESTION DE TIC`S</v>
      </c>
      <c r="E22" s="80" t="str">
        <f>'MAPA DE RIESGOS'!C22</f>
        <v>QUE NO SE TENGAN CANALES EFECTIVOS DE COMUNICACIÓN CON EL CIUDADANO </v>
      </c>
      <c r="F22" s="80">
        <f>'MAPA DE RIESGOS'!D22</f>
        <v>3</v>
      </c>
      <c r="G22" s="80">
        <f>'MAPA DE RIESGOS'!E22</f>
        <v>3</v>
      </c>
      <c r="H22" s="80" t="s">
        <v>306</v>
      </c>
      <c r="I22" s="48">
        <v>42445</v>
      </c>
      <c r="J22" s="48">
        <v>42551</v>
      </c>
      <c r="K22" s="48" t="str">
        <f t="shared" si="0"/>
        <v>SI</v>
      </c>
      <c r="L22" s="46" t="s">
        <v>140</v>
      </c>
      <c r="M22" s="47" t="s">
        <v>307</v>
      </c>
      <c r="N22" s="438">
        <v>1</v>
      </c>
      <c r="O22" s="440">
        <v>1</v>
      </c>
      <c r="P22" s="439">
        <v>0</v>
      </c>
      <c r="Q22" s="441" t="s">
        <v>663</v>
      </c>
      <c r="R22" s="240" t="s">
        <v>683</v>
      </c>
      <c r="S22" s="272" t="s">
        <v>17</v>
      </c>
      <c r="T22" s="272" t="s">
        <v>677</v>
      </c>
      <c r="U22" s="484">
        <v>43122</v>
      </c>
      <c r="V22" s="272" t="s">
        <v>724</v>
      </c>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row>
    <row r="23" spans="1:22" s="78" customFormat="1" ht="66" customHeight="1" thickBot="1" thickTop="1">
      <c r="A23" s="229" t="str">
        <f>+'MAPA DE RIESGOS'!A23</f>
        <v>CI00117-P</v>
      </c>
      <c r="B23" s="230">
        <v>42816</v>
      </c>
      <c r="C23" s="231">
        <v>42844</v>
      </c>
      <c r="D23" s="204" t="str">
        <f>'MAPA DE RIESGOS'!B23</f>
        <v>GESTION DE TIC`S</v>
      </c>
      <c r="E23" s="204" t="str">
        <f>'MAPA DE RIESGOS'!C23</f>
        <v>INSTALACIÓN DE SOFTWARE  ILEGAL </v>
      </c>
      <c r="F23" s="204">
        <f>'MAPA DE RIESGOS'!D23</f>
        <v>4</v>
      </c>
      <c r="G23" s="204">
        <f>'MAPA DE RIESGOS'!E23</f>
        <v>4</v>
      </c>
      <c r="H23" s="204" t="s">
        <v>440</v>
      </c>
      <c r="I23" s="48">
        <v>42844</v>
      </c>
      <c r="J23" s="48">
        <v>42916</v>
      </c>
      <c r="K23" s="48" t="str">
        <f t="shared" si="0"/>
        <v>P</v>
      </c>
      <c r="L23" s="204" t="s">
        <v>140</v>
      </c>
      <c r="M23" s="47" t="s">
        <v>441</v>
      </c>
      <c r="N23" s="442">
        <v>1</v>
      </c>
      <c r="O23" s="444">
        <v>1</v>
      </c>
      <c r="P23" s="443">
        <v>0.2</v>
      </c>
      <c r="Q23" s="445" t="s">
        <v>666</v>
      </c>
      <c r="R23" s="242" t="s">
        <v>688</v>
      </c>
      <c r="S23" s="272" t="s">
        <v>17</v>
      </c>
      <c r="T23" s="272" t="s">
        <v>677</v>
      </c>
      <c r="U23" s="484">
        <v>43122</v>
      </c>
      <c r="V23" s="272" t="s">
        <v>724</v>
      </c>
    </row>
    <row r="24" spans="1:22" s="78" customFormat="1" ht="59.25" customHeight="1" thickBot="1" thickTop="1">
      <c r="A24" s="229" t="str">
        <f>+'MAPA DE RIESGOS'!A25</f>
        <v>CI00317-P</v>
      </c>
      <c r="B24" s="230">
        <v>42816</v>
      </c>
      <c r="C24" s="231">
        <v>42844</v>
      </c>
      <c r="D24" s="204" t="str">
        <f>'MAPA DE RIESGOS'!B25</f>
        <v>GESTION DE TIC`S</v>
      </c>
      <c r="E24" s="204" t="str">
        <f>'MAPA DE RIESGOS'!C25</f>
        <v>DAÑO Y DETERIORO DE LOS EQUIPOS DE COMPUTO </v>
      </c>
      <c r="F24" s="204">
        <f>'MAPA DE RIESGOS'!D25</f>
        <v>3</v>
      </c>
      <c r="G24" s="204">
        <f>'MAPA DE RIESGOS'!E25</f>
        <v>3</v>
      </c>
      <c r="H24" s="204" t="s">
        <v>449</v>
      </c>
      <c r="I24" s="48">
        <v>42844</v>
      </c>
      <c r="J24" s="48">
        <v>42916</v>
      </c>
      <c r="K24" s="48" t="str">
        <f t="shared" si="0"/>
        <v>P</v>
      </c>
      <c r="L24" s="204" t="s">
        <v>140</v>
      </c>
      <c r="M24" s="47" t="s">
        <v>463</v>
      </c>
      <c r="N24" s="446">
        <v>1</v>
      </c>
      <c r="O24" s="448">
        <v>1</v>
      </c>
      <c r="P24" s="447">
        <v>0.2</v>
      </c>
      <c r="Q24" s="449" t="s">
        <v>667</v>
      </c>
      <c r="R24" s="242" t="s">
        <v>687</v>
      </c>
      <c r="S24" s="272" t="s">
        <v>17</v>
      </c>
      <c r="T24" s="272" t="s">
        <v>677</v>
      </c>
      <c r="U24" s="484">
        <v>43122</v>
      </c>
      <c r="V24" s="272" t="s">
        <v>724</v>
      </c>
    </row>
    <row r="25" spans="1:22" s="28" customFormat="1" ht="25.5" customHeight="1" hidden="1" thickBot="1" thickTop="1">
      <c r="A25" s="598" t="str">
        <f>+'MAPA DE RIESGOS'!A26</f>
        <v>CI00417-P</v>
      </c>
      <c r="B25" s="601">
        <v>42816</v>
      </c>
      <c r="C25" s="604">
        <v>42844</v>
      </c>
      <c r="D25" s="566" t="str">
        <f>'MAPA DE RIESGOS'!B26</f>
        <v>GESTION DE TIC`S</v>
      </c>
      <c r="E25" s="566" t="str">
        <f>'MAPA DE RIESGOS'!C26</f>
        <v>QUE NO EXISTA UN PUNTO DE RECUPERACIÓN ANTE DESASTRES </v>
      </c>
      <c r="F25" s="566">
        <f>'MAPA DE RIESGOS'!D26</f>
        <v>3</v>
      </c>
      <c r="G25" s="566">
        <f>'MAPA DE RIESGOS'!E26</f>
        <v>3</v>
      </c>
      <c r="H25" s="27" t="s">
        <v>453</v>
      </c>
      <c r="I25" s="253">
        <v>42844</v>
      </c>
      <c r="J25" s="253">
        <v>42916</v>
      </c>
      <c r="K25" s="253" t="str">
        <f t="shared" si="0"/>
        <v>SI</v>
      </c>
      <c r="L25" s="27" t="s">
        <v>140</v>
      </c>
      <c r="M25" s="254" t="s">
        <v>464</v>
      </c>
      <c r="N25" s="415"/>
      <c r="O25" s="409"/>
      <c r="P25" s="406"/>
      <c r="Q25" s="402"/>
      <c r="R25" s="295"/>
      <c r="S25" s="27"/>
      <c r="T25" s="27"/>
      <c r="U25" s="258"/>
      <c r="V25" s="27"/>
    </row>
    <row r="26" spans="1:22" s="28" customFormat="1" ht="42" customHeight="1" hidden="1" thickBot="1" thickTop="1">
      <c r="A26" s="599"/>
      <c r="B26" s="602"/>
      <c r="C26" s="605"/>
      <c r="D26" s="567"/>
      <c r="E26" s="567"/>
      <c r="F26" s="567"/>
      <c r="G26" s="567"/>
      <c r="H26" s="27" t="s">
        <v>454</v>
      </c>
      <c r="I26" s="253">
        <v>42844</v>
      </c>
      <c r="J26" s="253">
        <v>42916</v>
      </c>
      <c r="K26" s="253" t="str">
        <f t="shared" si="0"/>
        <v>SI</v>
      </c>
      <c r="L26" s="27" t="s">
        <v>140</v>
      </c>
      <c r="M26" s="254" t="s">
        <v>465</v>
      </c>
      <c r="N26" s="415"/>
      <c r="O26" s="409"/>
      <c r="P26" s="406"/>
      <c r="Q26" s="402"/>
      <c r="R26" s="295"/>
      <c r="S26" s="27"/>
      <c r="T26" s="27"/>
      <c r="U26" s="258"/>
      <c r="V26" s="27"/>
    </row>
    <row r="27" spans="1:22" s="78" customFormat="1" ht="54.75" customHeight="1" thickBot="1" thickTop="1">
      <c r="A27" s="599"/>
      <c r="B27" s="602"/>
      <c r="C27" s="605"/>
      <c r="D27" s="567"/>
      <c r="E27" s="567"/>
      <c r="F27" s="567"/>
      <c r="G27" s="567"/>
      <c r="H27" s="204" t="s">
        <v>455</v>
      </c>
      <c r="I27" s="48">
        <v>42948</v>
      </c>
      <c r="J27" s="48">
        <v>43100</v>
      </c>
      <c r="K27" s="48" t="str">
        <f t="shared" si="0"/>
        <v>T</v>
      </c>
      <c r="L27" s="204" t="s">
        <v>140</v>
      </c>
      <c r="M27" s="47" t="s">
        <v>466</v>
      </c>
      <c r="N27" s="450">
        <v>1</v>
      </c>
      <c r="O27" s="450">
        <v>1</v>
      </c>
      <c r="P27" s="451">
        <v>1</v>
      </c>
      <c r="Q27" s="452" t="s">
        <v>668</v>
      </c>
      <c r="R27" s="242" t="s">
        <v>689</v>
      </c>
      <c r="S27" s="242" t="s">
        <v>17</v>
      </c>
      <c r="T27" s="242" t="s">
        <v>677</v>
      </c>
      <c r="U27" s="479">
        <v>43122</v>
      </c>
      <c r="V27" s="272" t="s">
        <v>724</v>
      </c>
    </row>
    <row r="28" spans="1:22" s="78" customFormat="1" ht="46.5" customHeight="1" thickBot="1" thickTop="1">
      <c r="A28" s="600"/>
      <c r="B28" s="603"/>
      <c r="C28" s="606"/>
      <c r="D28" s="568"/>
      <c r="E28" s="568"/>
      <c r="F28" s="568"/>
      <c r="G28" s="568"/>
      <c r="H28" s="204" t="s">
        <v>456</v>
      </c>
      <c r="I28" s="48">
        <v>43101</v>
      </c>
      <c r="J28" s="48">
        <v>43189</v>
      </c>
      <c r="K28" s="48" t="str">
        <f t="shared" si="0"/>
        <v>P</v>
      </c>
      <c r="L28" s="204" t="s">
        <v>140</v>
      </c>
      <c r="M28" s="47" t="s">
        <v>467</v>
      </c>
      <c r="N28" s="453" t="s">
        <v>105</v>
      </c>
      <c r="O28" s="453" t="s">
        <v>105</v>
      </c>
      <c r="P28" s="453" t="s">
        <v>105</v>
      </c>
      <c r="Q28" s="453" t="s">
        <v>669</v>
      </c>
      <c r="R28" s="242" t="s">
        <v>669</v>
      </c>
      <c r="S28" s="242" t="s">
        <v>17</v>
      </c>
      <c r="T28" s="242" t="s">
        <v>677</v>
      </c>
      <c r="U28" s="479">
        <v>43122</v>
      </c>
      <c r="V28" s="272" t="s">
        <v>724</v>
      </c>
    </row>
    <row r="29" spans="1:22" s="273" customFormat="1" ht="79.5" customHeight="1" thickBot="1" thickTop="1">
      <c r="A29" s="306" t="str">
        <f>'MAPA DE RIESGOS'!A27</f>
        <v>CI02217-P</v>
      </c>
      <c r="B29" s="307">
        <v>42972</v>
      </c>
      <c r="C29" s="308">
        <v>43004</v>
      </c>
      <c r="D29" s="309" t="str">
        <f>'MAPA DE RIESGOS'!B27</f>
        <v>GESTION DE TIC`S</v>
      </c>
      <c r="E29" s="309" t="str">
        <f>'MAPA DE RIESGOS'!C27</f>
        <v>QUE NO SE REALICE DE MANERA ADECUADA EL MANTENIMIENTO DE LOS EQUIPOS DE COMPUTO DURANTE LA VIGENCIA </v>
      </c>
      <c r="F29" s="309">
        <f>'MAPA DE RIESGOS'!D27</f>
        <v>3</v>
      </c>
      <c r="G29" s="309">
        <f>'MAPA DE RIESGOS'!E27</f>
        <v>3</v>
      </c>
      <c r="H29" s="272" t="s">
        <v>545</v>
      </c>
      <c r="I29" s="48">
        <v>43008</v>
      </c>
      <c r="J29" s="48">
        <v>43099</v>
      </c>
      <c r="K29" s="48"/>
      <c r="L29" s="272" t="s">
        <v>140</v>
      </c>
      <c r="M29" s="47" t="s">
        <v>546</v>
      </c>
      <c r="N29" s="454">
        <v>1</v>
      </c>
      <c r="O29" s="454">
        <v>1</v>
      </c>
      <c r="P29" s="455">
        <v>0.2</v>
      </c>
      <c r="Q29" s="454" t="s">
        <v>667</v>
      </c>
      <c r="R29" s="242" t="s">
        <v>690</v>
      </c>
      <c r="S29" s="242" t="s">
        <v>17</v>
      </c>
      <c r="T29" s="242" t="s">
        <v>677</v>
      </c>
      <c r="U29" s="479">
        <v>43122</v>
      </c>
      <c r="V29" s="272" t="s">
        <v>724</v>
      </c>
    </row>
    <row r="30" spans="1:22" s="273" customFormat="1" ht="87.75" customHeight="1" thickBot="1" thickTop="1">
      <c r="A30" s="323" t="str">
        <f>'MAPA DE RIESGOS'!A28</f>
        <v>CA1117-P</v>
      </c>
      <c r="B30" s="338">
        <v>43032</v>
      </c>
      <c r="C30" s="339">
        <v>43076</v>
      </c>
      <c r="D30" s="322" t="str">
        <f>'MAPA DE RIESGOS'!B28</f>
        <v>GESTION DE TIC`S</v>
      </c>
      <c r="E30" s="322" t="str">
        <f>'MAPA DE RIESGOS'!C28</f>
        <v>QUE NO SE REALICE LA PUBLICACION  DE LA INFORMACIÓN MINIMA A PUBLICAR  EN  LA PAGINA WEB DE LA ENTIDAD COMO EXIGE LA ESTRATEGIA DE TRANSPARENCIA Y ACCESO A LA INFORMACIÓN</v>
      </c>
      <c r="F30" s="340">
        <f>'MAPA DE RIESGOS'!D28</f>
        <v>3</v>
      </c>
      <c r="G30" s="340">
        <f>'MAPA DE RIESGOS'!E28</f>
        <v>3</v>
      </c>
      <c r="H30" s="341" t="s">
        <v>605</v>
      </c>
      <c r="I30" s="342">
        <v>43080</v>
      </c>
      <c r="J30" s="342">
        <v>43182</v>
      </c>
      <c r="K30" s="48"/>
      <c r="L30" s="343" t="s">
        <v>140</v>
      </c>
      <c r="M30" s="47" t="s">
        <v>606</v>
      </c>
      <c r="N30" s="456" t="s">
        <v>105</v>
      </c>
      <c r="O30" s="456" t="s">
        <v>105</v>
      </c>
      <c r="P30" s="456" t="s">
        <v>105</v>
      </c>
      <c r="Q30" s="456" t="s">
        <v>105</v>
      </c>
      <c r="R30" s="242" t="s">
        <v>105</v>
      </c>
      <c r="S30" s="242" t="s">
        <v>105</v>
      </c>
      <c r="T30" s="242" t="s">
        <v>105</v>
      </c>
      <c r="U30" s="479">
        <v>43122</v>
      </c>
      <c r="V30" s="314" t="s">
        <v>724</v>
      </c>
    </row>
    <row r="31" spans="1:166" s="37" customFormat="1" ht="89.25" customHeight="1" thickBot="1" thickTop="1">
      <c r="A31" s="54" t="str">
        <f>+'MAPA DE RIESGOS'!A30</f>
        <v>CA06213-P
CA07814-P</v>
      </c>
      <c r="B31" s="55">
        <v>41596</v>
      </c>
      <c r="C31" s="56">
        <v>41618</v>
      </c>
      <c r="D31" s="79" t="str">
        <f>'MAPA DE RIESGOS'!B30</f>
        <v>MEDICION Y MEJORA</v>
      </c>
      <c r="E31" s="79" t="str">
        <f>'MAPA DE RIESGOS'!C30</f>
        <v>DEBILIDADES EN LA MEDICION DEL PROCESO </v>
      </c>
      <c r="F31" s="79">
        <f>'MAPA DE RIESGOS'!D30</f>
        <v>4</v>
      </c>
      <c r="G31" s="79">
        <f>'MAPA DE RIESGOS'!E30</f>
        <v>1</v>
      </c>
      <c r="H31" s="79" t="s">
        <v>154</v>
      </c>
      <c r="I31" s="59">
        <v>41618</v>
      </c>
      <c r="J31" s="59">
        <v>41704</v>
      </c>
      <c r="K31" s="59" t="str">
        <f t="shared" si="0"/>
        <v>P</v>
      </c>
      <c r="L31" s="57" t="s">
        <v>151</v>
      </c>
      <c r="M31" s="57" t="s">
        <v>155</v>
      </c>
      <c r="N31" s="458">
        <v>2</v>
      </c>
      <c r="O31" s="459">
        <v>1</v>
      </c>
      <c r="P31" s="457">
        <v>0.5</v>
      </c>
      <c r="Q31" s="460" t="s">
        <v>670</v>
      </c>
      <c r="R31" s="281" t="s">
        <v>691</v>
      </c>
      <c r="S31" s="275" t="s">
        <v>17</v>
      </c>
      <c r="T31" s="275" t="s">
        <v>677</v>
      </c>
      <c r="U31" s="485">
        <v>43122</v>
      </c>
      <c r="V31" s="275" t="s">
        <v>724</v>
      </c>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row>
    <row r="32" spans="1:166" s="37" customFormat="1" ht="114" customHeight="1" hidden="1" thickBot="1" thickTop="1">
      <c r="A32" s="54" t="e">
        <f>+'MAPA DE RIESGOS'!#REF!</f>
        <v>#REF!</v>
      </c>
      <c r="B32" s="60">
        <v>42090</v>
      </c>
      <c r="C32" s="61">
        <v>42136</v>
      </c>
      <c r="D32" s="62" t="e">
        <f>'MAPA DE RIESGOS'!#REF!</f>
        <v>#REF!</v>
      </c>
      <c r="E32" s="62" t="e">
        <f>'MAPA DE RIESGOS'!#REF!</f>
        <v>#REF!</v>
      </c>
      <c r="F32" s="62" t="e">
        <f>'MAPA DE RIESGOS'!#REF!</f>
        <v>#REF!</v>
      </c>
      <c r="G32" s="62" t="e">
        <f>'MAPA DE RIESGOS'!#REF!</f>
        <v>#REF!</v>
      </c>
      <c r="H32" s="62" t="s">
        <v>223</v>
      </c>
      <c r="I32" s="59">
        <v>42137</v>
      </c>
      <c r="J32" s="59">
        <v>42215</v>
      </c>
      <c r="K32" s="59" t="str">
        <f t="shared" si="0"/>
        <v>SI</v>
      </c>
      <c r="L32" s="57" t="s">
        <v>270</v>
      </c>
      <c r="M32" s="58" t="s">
        <v>178</v>
      </c>
      <c r="N32" s="278"/>
      <c r="O32" s="315"/>
      <c r="P32" s="206"/>
      <c r="Q32" s="317"/>
      <c r="R32" s="281"/>
      <c r="S32" s="275"/>
      <c r="T32" s="275"/>
      <c r="U32" s="274"/>
      <c r="V32" s="275"/>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row>
    <row r="33" spans="1:166" s="37" customFormat="1" ht="40.5" customHeight="1" hidden="1" thickBot="1" thickTop="1">
      <c r="A33" s="54" t="e">
        <f>+'MAPA DE RIESGOS'!#REF!</f>
        <v>#REF!</v>
      </c>
      <c r="B33" s="60">
        <v>42124</v>
      </c>
      <c r="C33" s="61">
        <v>42131</v>
      </c>
      <c r="D33" s="62" t="e">
        <f>'MAPA DE RIESGOS'!#REF!</f>
        <v>#REF!</v>
      </c>
      <c r="E33" s="62" t="e">
        <f>'MAPA DE RIESGOS'!#REF!</f>
        <v>#REF!</v>
      </c>
      <c r="F33" s="62" t="e">
        <f>'MAPA DE RIESGOS'!#REF!</f>
        <v>#REF!</v>
      </c>
      <c r="G33" s="62" t="e">
        <f>'MAPA DE RIESGOS'!#REF!</f>
        <v>#REF!</v>
      </c>
      <c r="H33" s="79" t="s">
        <v>265</v>
      </c>
      <c r="I33" s="59">
        <v>42131</v>
      </c>
      <c r="J33" s="59">
        <v>42216</v>
      </c>
      <c r="K33" s="59" t="str">
        <f t="shared" si="0"/>
        <v>SI</v>
      </c>
      <c r="L33" s="57" t="s">
        <v>242</v>
      </c>
      <c r="M33" s="58" t="s">
        <v>171</v>
      </c>
      <c r="N33" s="278"/>
      <c r="O33" s="315"/>
      <c r="P33" s="206"/>
      <c r="Q33" s="317"/>
      <c r="R33" s="281"/>
      <c r="S33" s="275"/>
      <c r="T33" s="275"/>
      <c r="U33" s="274"/>
      <c r="V33" s="275"/>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row>
    <row r="34" spans="1:22" s="78" customFormat="1" ht="87.75" customHeight="1" thickBot="1" thickTop="1">
      <c r="A34" s="54" t="str">
        <f>+'MAPA DE RIESGOS'!A33</f>
        <v>CA00617-P</v>
      </c>
      <c r="B34" s="60">
        <v>42788</v>
      </c>
      <c r="C34" s="61">
        <v>42821</v>
      </c>
      <c r="D34" s="62" t="str">
        <f>'MAPA DE RIESGOS'!B33</f>
        <v>MEDICION Y MEJORA</v>
      </c>
      <c r="E34" s="62" t="str">
        <f>'MAPA DE RIESGOS'!C33</f>
        <v>QUE NO SE CUENTE CON LOS INDICADORES ADECUADOS PARA MEDIR LA GESTIÓN DEL PROCESO </v>
      </c>
      <c r="F34" s="62">
        <f>'MAPA DE RIESGOS'!D33</f>
        <v>4</v>
      </c>
      <c r="G34" s="62">
        <f>'MAPA DE RIESGOS'!E33</f>
        <v>3</v>
      </c>
      <c r="H34" s="198" t="s">
        <v>391</v>
      </c>
      <c r="I34" s="199">
        <v>42822</v>
      </c>
      <c r="J34" s="199">
        <v>42916</v>
      </c>
      <c r="K34" s="277" t="e">
        <f>IF(#REF!=100%,("T"),(IF(#REF!=0%,("SI"),("P"))))</f>
        <v>#REF!</v>
      </c>
      <c r="L34" s="198" t="s">
        <v>242</v>
      </c>
      <c r="M34" s="58" t="s">
        <v>392</v>
      </c>
      <c r="N34" s="458">
        <v>2</v>
      </c>
      <c r="O34" s="459">
        <v>1</v>
      </c>
      <c r="P34" s="457">
        <v>0.5</v>
      </c>
      <c r="Q34" s="460" t="s">
        <v>670</v>
      </c>
      <c r="R34" s="281" t="s">
        <v>691</v>
      </c>
      <c r="S34" s="275" t="s">
        <v>17</v>
      </c>
      <c r="T34" s="275" t="s">
        <v>677</v>
      </c>
      <c r="U34" s="485">
        <v>43122</v>
      </c>
      <c r="V34" s="275" t="s">
        <v>724</v>
      </c>
    </row>
    <row r="35" spans="1:22" s="273" customFormat="1" ht="87.75" customHeight="1" thickBot="1" thickTop="1">
      <c r="A35" s="349" t="str">
        <f>+'MAPA DE RIESGOS'!A34</f>
        <v>CA00717-P</v>
      </c>
      <c r="B35" s="351">
        <v>42788</v>
      </c>
      <c r="C35" s="352">
        <v>42821</v>
      </c>
      <c r="D35" s="62" t="str">
        <f>'MAPA DE RIESGOS'!B34</f>
        <v>MEDICION Y MEJORA</v>
      </c>
      <c r="E35" s="62" t="str">
        <f>'MAPA DE RIESGOS'!C34</f>
        <v>QUE NO SE MIDA DE MANERA ADECUADA LA CONFORMIDAD DEL SISTEMA DE GESTIÓN </v>
      </c>
      <c r="F35" s="62">
        <f>'MAPA DE RIESGOS'!D34</f>
        <v>4</v>
      </c>
      <c r="G35" s="62">
        <f>'MAPA DE RIESGOS'!E34</f>
        <v>3</v>
      </c>
      <c r="H35" s="279" t="s">
        <v>488</v>
      </c>
      <c r="I35" s="280">
        <v>42923</v>
      </c>
      <c r="J35" s="280">
        <v>43008</v>
      </c>
      <c r="K35" s="277" t="e">
        <f>IF(#REF!=100%,("T"),(IF(#REF!=0%,("SI"),("P"))))</f>
        <v>#REF!</v>
      </c>
      <c r="L35" s="279" t="s">
        <v>242</v>
      </c>
      <c r="M35" s="276" t="s">
        <v>489</v>
      </c>
      <c r="N35" s="458">
        <v>0</v>
      </c>
      <c r="O35" s="459">
        <v>1</v>
      </c>
      <c r="P35" s="457">
        <v>0</v>
      </c>
      <c r="Q35" s="459" t="s">
        <v>671</v>
      </c>
      <c r="R35" s="296" t="s">
        <v>692</v>
      </c>
      <c r="S35" s="275" t="s">
        <v>17</v>
      </c>
      <c r="T35" s="275" t="s">
        <v>677</v>
      </c>
      <c r="U35" s="485">
        <v>43122</v>
      </c>
      <c r="V35" s="275" t="s">
        <v>724</v>
      </c>
    </row>
    <row r="36" spans="1:166" s="34" customFormat="1" ht="21.75" customHeight="1" hidden="1" thickBot="1" thickTop="1">
      <c r="A36" s="297"/>
      <c r="B36" s="298"/>
      <c r="C36" s="298"/>
      <c r="D36" s="299"/>
      <c r="E36" s="300"/>
      <c r="F36" s="299"/>
      <c r="G36" s="299"/>
      <c r="H36" s="136" t="s">
        <v>237</v>
      </c>
      <c r="I36" s="137">
        <v>42278</v>
      </c>
      <c r="J36" s="137">
        <v>42460</v>
      </c>
      <c r="K36" s="135" t="str">
        <f t="shared" si="0"/>
        <v>SI</v>
      </c>
      <c r="L36" s="82" t="s">
        <v>225</v>
      </c>
      <c r="M36" s="30" t="s">
        <v>206</v>
      </c>
      <c r="N36" s="283"/>
      <c r="O36" s="283"/>
      <c r="P36" s="284"/>
      <c r="Q36" s="320"/>
      <c r="R36" s="243"/>
      <c r="S36" s="32"/>
      <c r="T36" s="32"/>
      <c r="U36" s="33"/>
      <c r="V36" s="13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row>
    <row r="37" spans="1:166" s="179" customFormat="1" ht="126.75" customHeight="1" hidden="1" thickBot="1" thickTop="1">
      <c r="A37" s="193" t="e">
        <f>+'MAPA DE RIESGOS'!#REF!</f>
        <v>#REF!</v>
      </c>
      <c r="B37" s="182">
        <v>42787</v>
      </c>
      <c r="C37" s="182">
        <v>42811</v>
      </c>
      <c r="D37" s="181" t="e">
        <f>'MAPA DE RIESGOS'!#REF!</f>
        <v>#REF!</v>
      </c>
      <c r="E37" s="180" t="e">
        <f>+'MAPA DE RIESGOS'!#REF!</f>
        <v>#REF!</v>
      </c>
      <c r="F37" s="180" t="e">
        <f>+'MAPA DE RIESGOS'!#REF!</f>
        <v>#REF!</v>
      </c>
      <c r="G37" s="180" t="e">
        <f>+'MAPA DE RIESGOS'!#REF!</f>
        <v>#REF!</v>
      </c>
      <c r="H37" s="132" t="s">
        <v>373</v>
      </c>
      <c r="I37" s="133">
        <v>42811</v>
      </c>
      <c r="J37" s="133">
        <v>42824</v>
      </c>
      <c r="K37" s="135" t="str">
        <f t="shared" si="0"/>
        <v>SI</v>
      </c>
      <c r="L37" s="134" t="s">
        <v>374</v>
      </c>
      <c r="M37" s="131" t="s">
        <v>375</v>
      </c>
      <c r="N37" s="282"/>
      <c r="O37" s="282"/>
      <c r="P37" s="285"/>
      <c r="Q37" s="321"/>
      <c r="R37" s="244"/>
      <c r="S37" s="139"/>
      <c r="T37" s="139"/>
      <c r="U37" s="140"/>
      <c r="V37" s="13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69"/>
      <c r="BW37" s="269"/>
      <c r="BX37" s="269"/>
      <c r="BY37" s="269"/>
      <c r="BZ37" s="269"/>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269"/>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c r="EE37" s="269"/>
      <c r="EF37" s="269"/>
      <c r="EG37" s="269"/>
      <c r="EH37" s="269"/>
      <c r="EI37" s="269"/>
      <c r="EJ37" s="269"/>
      <c r="EK37" s="269"/>
      <c r="EL37" s="269"/>
      <c r="EM37" s="269"/>
      <c r="EN37" s="269"/>
      <c r="EO37" s="269"/>
      <c r="EP37" s="269"/>
      <c r="EQ37" s="269"/>
      <c r="ER37" s="269"/>
      <c r="ES37" s="269"/>
      <c r="ET37" s="269"/>
      <c r="EU37" s="269"/>
      <c r="EV37" s="269"/>
      <c r="EW37" s="269"/>
      <c r="EX37" s="269"/>
      <c r="EY37" s="269"/>
      <c r="EZ37" s="269"/>
      <c r="FA37" s="269"/>
      <c r="FB37" s="269"/>
      <c r="FC37" s="269"/>
      <c r="FD37" s="269"/>
      <c r="FE37" s="269"/>
      <c r="FF37" s="269"/>
      <c r="FG37" s="269"/>
      <c r="FH37" s="269"/>
      <c r="FI37" s="269"/>
      <c r="FJ37" s="269"/>
    </row>
    <row r="38" spans="1:166" s="37" customFormat="1" ht="90" customHeight="1" thickBot="1" thickTop="1">
      <c r="A38" s="85" t="str">
        <f>+'MAPA DE RIESGOS'!A35</f>
        <v>CI04115-P</v>
      </c>
      <c r="B38" s="175">
        <v>42311</v>
      </c>
      <c r="C38" s="66">
        <v>42334</v>
      </c>
      <c r="D38" s="84" t="str">
        <f>'MAPA DE RIESGOS'!B35</f>
        <v>GESTION DOCUMENTAL</v>
      </c>
      <c r="E38" s="84" t="str">
        <f>'MAPA DE RIESGOS'!C35</f>
        <v>POSIBLE DEMORA EN LA CREACIÓN DE LOS EXPEDIENTES VIRTUALES </v>
      </c>
      <c r="F38" s="84">
        <f>'MAPA DE RIESGOS'!D35</f>
        <v>3</v>
      </c>
      <c r="G38" s="84">
        <f>'MAPA DE RIESGOS'!E35</f>
        <v>3</v>
      </c>
      <c r="H38" s="183" t="s">
        <v>314</v>
      </c>
      <c r="I38" s="64" t="s">
        <v>315</v>
      </c>
      <c r="J38" s="64">
        <v>42551</v>
      </c>
      <c r="K38" s="64" t="str">
        <f>IF(P38=100%,("T"),(IF(P38=0%,("SI"),("P"))))</f>
        <v>P</v>
      </c>
      <c r="L38" s="65" t="s">
        <v>179</v>
      </c>
      <c r="M38" s="63" t="s">
        <v>178</v>
      </c>
      <c r="N38" s="396">
        <v>1</v>
      </c>
      <c r="O38" s="394">
        <v>1</v>
      </c>
      <c r="P38" s="393">
        <v>0.1</v>
      </c>
      <c r="Q38" s="397" t="s">
        <v>645</v>
      </c>
      <c r="R38" s="301" t="s">
        <v>693</v>
      </c>
      <c r="S38" s="84" t="s">
        <v>17</v>
      </c>
      <c r="T38" s="84" t="s">
        <v>677</v>
      </c>
      <c r="U38" s="486">
        <v>43122</v>
      </c>
      <c r="V38" s="84" t="s">
        <v>724</v>
      </c>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row>
    <row r="39" spans="1:22" s="78" customFormat="1" ht="84" customHeight="1" thickBot="1" thickTop="1">
      <c r="A39" s="85" t="str">
        <f>+'MAPA DE RIESGOS'!A36</f>
        <v>CI00817-P</v>
      </c>
      <c r="B39" s="175">
        <v>42817</v>
      </c>
      <c r="C39" s="66">
        <v>42849</v>
      </c>
      <c r="D39" s="84" t="str">
        <f>'MAPA DE RIESGOS'!B36</f>
        <v>GESTION DOCUMENTAL</v>
      </c>
      <c r="E39" s="84" t="str">
        <f>'MAPA DE RIESGOS'!C36</f>
        <v>DETERIORO DE LOS DOCUMENTOS DE ARCHIVO, PAPEL,FOTOGRAFIAS,MAGNETICO.  </v>
      </c>
      <c r="F39" s="84">
        <f>'MAPA DE RIESGOS'!D36</f>
        <v>4</v>
      </c>
      <c r="G39" s="84">
        <f>'MAPA DE RIESGOS'!E36</f>
        <v>3</v>
      </c>
      <c r="H39" s="183" t="s">
        <v>461</v>
      </c>
      <c r="I39" s="64">
        <v>42851</v>
      </c>
      <c r="J39" s="64">
        <v>42947</v>
      </c>
      <c r="K39" s="64" t="str">
        <f aca="true" t="shared" si="1" ref="K39:K49">IF(P39=100%,("T"),(IF(P39=0%,("SI"),("P"))))</f>
        <v>P</v>
      </c>
      <c r="L39" s="84" t="s">
        <v>368</v>
      </c>
      <c r="M39" s="83" t="s">
        <v>462</v>
      </c>
      <c r="N39" s="395">
        <v>1</v>
      </c>
      <c r="O39" s="394">
        <v>1</v>
      </c>
      <c r="P39" s="393">
        <v>0.2</v>
      </c>
      <c r="Q39" s="397" t="s">
        <v>646</v>
      </c>
      <c r="R39" s="301" t="s">
        <v>694</v>
      </c>
      <c r="S39" s="84" t="s">
        <v>17</v>
      </c>
      <c r="T39" s="84" t="s">
        <v>677</v>
      </c>
      <c r="U39" s="486">
        <v>43122</v>
      </c>
      <c r="V39" s="84" t="s">
        <v>724</v>
      </c>
    </row>
    <row r="40" spans="1:22" s="273" customFormat="1" ht="84" customHeight="1" thickBot="1" thickTop="1">
      <c r="A40" s="85" t="str">
        <f>+'MAPA DE RIESGOS'!A37</f>
        <v>CI02317-P</v>
      </c>
      <c r="B40" s="175">
        <v>43073</v>
      </c>
      <c r="C40" s="66">
        <v>43087</v>
      </c>
      <c r="D40" s="84" t="str">
        <f>'MAPA DE RIESGOS'!B37</f>
        <v>GESTION DOCUMENTAL</v>
      </c>
      <c r="E40" s="84" t="str">
        <f>'MAPA DE RIESGOS'!C37</f>
        <v>PERDIDA DE LA INFORMACIÓN GENREDA POR EL PROCESO DE GESTION DOCUMENTAL </v>
      </c>
      <c r="F40" s="84">
        <f>'MAPA DE RIESGOS'!D37</f>
        <v>4</v>
      </c>
      <c r="G40" s="84">
        <f>'MAPA DE RIESGOS'!E37</f>
        <v>3</v>
      </c>
      <c r="H40" s="183" t="s">
        <v>618</v>
      </c>
      <c r="I40" s="64">
        <v>43101</v>
      </c>
      <c r="J40" s="64">
        <v>43189</v>
      </c>
      <c r="K40" s="64"/>
      <c r="L40" s="84" t="s">
        <v>368</v>
      </c>
      <c r="M40" s="83" t="s">
        <v>619</v>
      </c>
      <c r="N40" s="395">
        <v>1</v>
      </c>
      <c r="O40" s="394">
        <v>1</v>
      </c>
      <c r="P40" s="393">
        <v>1</v>
      </c>
      <c r="Q40" s="397" t="s">
        <v>647</v>
      </c>
      <c r="R40" s="301" t="s">
        <v>695</v>
      </c>
      <c r="S40" s="474" t="s">
        <v>698</v>
      </c>
      <c r="T40" s="474" t="s">
        <v>703</v>
      </c>
      <c r="U40" s="486">
        <v>43122</v>
      </c>
      <c r="V40" s="84" t="s">
        <v>724</v>
      </c>
    </row>
    <row r="41" spans="1:166" s="126" customFormat="1" ht="62.25" customHeight="1" thickBot="1" thickTop="1">
      <c r="A41" s="192" t="str">
        <f>+'MAPA DE RIESGOS'!A39</f>
        <v>CA01317-P</v>
      </c>
      <c r="B41" s="147">
        <v>42796</v>
      </c>
      <c r="C41" s="148">
        <v>42809</v>
      </c>
      <c r="D41" s="174" t="str">
        <f>'MAPA DE RIESGOS'!B39</f>
        <v>ATENCIÓN AL CIUDADANO</v>
      </c>
      <c r="E41" s="174" t="str">
        <f>'MAPA DE RIESGOS'!C39</f>
        <v>INCREMENTO EN EL NÚMERO DE PQRSD A NIVEL NACIONAL </v>
      </c>
      <c r="F41" s="174">
        <f>'MAPA DE RIESGOS'!D39</f>
        <v>4</v>
      </c>
      <c r="G41" s="174">
        <f>'MAPA DE RIESGOS'!E39</f>
        <v>3</v>
      </c>
      <c r="H41" s="151" t="s">
        <v>353</v>
      </c>
      <c r="I41" s="150">
        <v>42810</v>
      </c>
      <c r="J41" s="150">
        <v>42855</v>
      </c>
      <c r="K41" s="150" t="str">
        <f t="shared" si="1"/>
        <v>P</v>
      </c>
      <c r="L41" s="151" t="s">
        <v>354</v>
      </c>
      <c r="M41" s="151" t="s">
        <v>355</v>
      </c>
      <c r="N41" s="401">
        <v>8</v>
      </c>
      <c r="O41" s="399">
        <v>1</v>
      </c>
      <c r="P41" s="400">
        <v>0.8</v>
      </c>
      <c r="Q41" s="398" t="s">
        <v>648</v>
      </c>
      <c r="R41" s="302" t="s">
        <v>696</v>
      </c>
      <c r="S41" s="286" t="s">
        <v>17</v>
      </c>
      <c r="T41" s="286" t="s">
        <v>677</v>
      </c>
      <c r="U41" s="488">
        <v>43122</v>
      </c>
      <c r="V41" s="286" t="s">
        <v>724</v>
      </c>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row>
    <row r="42" spans="1:166" s="126" customFormat="1" ht="47.25" customHeight="1" thickBot="1" thickTop="1">
      <c r="A42" s="558" t="str">
        <f>+'MAPA DE RIESGOS'!A40</f>
        <v>CA01417-P</v>
      </c>
      <c r="B42" s="560">
        <v>42796</v>
      </c>
      <c r="C42" s="562">
        <v>42809</v>
      </c>
      <c r="D42" s="564" t="str">
        <f>'MAPA DE RIESGOS'!B40</f>
        <v>ATENCIÓN AL CIUDADANO</v>
      </c>
      <c r="E42" s="564" t="str">
        <f>'MAPA DE RIESGOS'!C40</f>
        <v>INCUMPLIMIENTO CON LA GUIA DE PROTOCOLO DE ATENCIÓN AL CIUDADANO </v>
      </c>
      <c r="F42" s="564">
        <f>'MAPA DE RIESGOS'!D40</f>
        <v>4</v>
      </c>
      <c r="G42" s="564">
        <f>'MAPA DE RIESGOS'!E40</f>
        <v>3</v>
      </c>
      <c r="H42" s="151" t="s">
        <v>363</v>
      </c>
      <c r="I42" s="150">
        <v>42810</v>
      </c>
      <c r="J42" s="150">
        <v>42855</v>
      </c>
      <c r="K42" s="150" t="str">
        <f t="shared" si="1"/>
        <v>T</v>
      </c>
      <c r="L42" s="151" t="s">
        <v>354</v>
      </c>
      <c r="M42" s="151" t="s">
        <v>365</v>
      </c>
      <c r="N42" s="401">
        <v>1</v>
      </c>
      <c r="O42" s="399">
        <v>1</v>
      </c>
      <c r="P42" s="400">
        <v>1</v>
      </c>
      <c r="Q42" s="398" t="s">
        <v>649</v>
      </c>
      <c r="R42" s="303" t="s">
        <v>697</v>
      </c>
      <c r="S42" s="472" t="s">
        <v>698</v>
      </c>
      <c r="T42" s="472" t="s">
        <v>699</v>
      </c>
      <c r="U42" s="488">
        <v>43122</v>
      </c>
      <c r="V42" s="286" t="s">
        <v>724</v>
      </c>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row>
    <row r="43" spans="1:166" s="126" customFormat="1" ht="51" customHeight="1" thickBot="1" thickTop="1">
      <c r="A43" s="559"/>
      <c r="B43" s="561"/>
      <c r="C43" s="563"/>
      <c r="D43" s="565"/>
      <c r="E43" s="565"/>
      <c r="F43" s="565"/>
      <c r="G43" s="565"/>
      <c r="H43" s="151" t="s">
        <v>364</v>
      </c>
      <c r="I43" s="150">
        <v>42810</v>
      </c>
      <c r="J43" s="150">
        <v>42855</v>
      </c>
      <c r="K43" s="150" t="str">
        <f t="shared" si="1"/>
        <v>T</v>
      </c>
      <c r="L43" s="151" t="s">
        <v>354</v>
      </c>
      <c r="M43" s="151" t="s">
        <v>366</v>
      </c>
      <c r="N43" s="399">
        <v>1</v>
      </c>
      <c r="O43" s="399">
        <v>1</v>
      </c>
      <c r="P43" s="400">
        <v>1</v>
      </c>
      <c r="Q43" s="398" t="s">
        <v>650</v>
      </c>
      <c r="R43" s="245" t="s">
        <v>701</v>
      </c>
      <c r="S43" s="472" t="s">
        <v>698</v>
      </c>
      <c r="T43" s="472" t="s">
        <v>700</v>
      </c>
      <c r="U43" s="488">
        <v>43122</v>
      </c>
      <c r="V43" s="286" t="s">
        <v>724</v>
      </c>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row>
    <row r="44" spans="1:166" s="126" customFormat="1" ht="84" customHeight="1" thickBot="1" thickTop="1">
      <c r="A44" s="324" t="str">
        <f>'MAPA DE RIESGOS'!A42</f>
        <v>CA1917-P</v>
      </c>
      <c r="B44" s="325">
        <v>43047</v>
      </c>
      <c r="C44" s="326">
        <v>43062</v>
      </c>
      <c r="D44" s="327" t="str">
        <f>'MAPA DE RIESGOS'!B42</f>
        <v>ATENCIÓN AL CIUDADANO</v>
      </c>
      <c r="E44" s="327" t="str">
        <f>'MAPA DE RIESGOS'!C42</f>
        <v>QUE NO SE PUEDA MEDIR EL NIVEL DE SATISFACCIÓN DEL USUSARIO Y/O CIUDADANO CON EL SERVICIO QUE SE ESTÁ PRESTANDO EN LA ENTIDAD.</v>
      </c>
      <c r="F44" s="327">
        <f>'MAPA DE RIESGOS'!D42</f>
        <v>3</v>
      </c>
      <c r="G44" s="327">
        <f>'MAPA DE RIESGOS'!E42</f>
        <v>3</v>
      </c>
      <c r="H44" s="316" t="s">
        <v>552</v>
      </c>
      <c r="I44" s="328">
        <v>43062</v>
      </c>
      <c r="J44" s="328">
        <v>43099</v>
      </c>
      <c r="K44" s="150" t="s">
        <v>553</v>
      </c>
      <c r="L44" s="316" t="s">
        <v>554</v>
      </c>
      <c r="M44" s="316" t="s">
        <v>555</v>
      </c>
      <c r="N44" s="399">
        <v>7</v>
      </c>
      <c r="O44" s="399">
        <v>1</v>
      </c>
      <c r="P44" s="400">
        <v>0.7</v>
      </c>
      <c r="Q44" s="398" t="s">
        <v>651</v>
      </c>
      <c r="R44" s="245" t="s">
        <v>704</v>
      </c>
      <c r="S44" s="316" t="s">
        <v>17</v>
      </c>
      <c r="T44" s="316" t="s">
        <v>677</v>
      </c>
      <c r="U44" s="488">
        <v>43122</v>
      </c>
      <c r="V44" s="316" t="s">
        <v>724</v>
      </c>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s="273"/>
      <c r="DC44" s="273"/>
      <c r="DD44" s="273"/>
      <c r="DE44" s="273"/>
      <c r="DF44" s="273"/>
      <c r="DG44" s="273"/>
      <c r="DH44" s="273"/>
      <c r="DI44" s="273"/>
      <c r="DJ44" s="273"/>
      <c r="DK44" s="273"/>
      <c r="DL44" s="273"/>
      <c r="DM44" s="273"/>
      <c r="DN44" s="273"/>
      <c r="DO44" s="273"/>
      <c r="DP44" s="273"/>
      <c r="DQ44" s="273"/>
      <c r="DR44" s="273"/>
      <c r="DS44" s="273"/>
      <c r="DT44" s="273"/>
      <c r="DU44" s="273"/>
      <c r="DV44" s="273"/>
      <c r="DW44" s="273"/>
      <c r="DX44" s="273"/>
      <c r="DY44" s="273"/>
      <c r="DZ44" s="273"/>
      <c r="EA44" s="273"/>
      <c r="EB44" s="273"/>
      <c r="EC44" s="273"/>
      <c r="ED44" s="273"/>
      <c r="EE44" s="273"/>
      <c r="EF44" s="273"/>
      <c r="EG44" s="273"/>
      <c r="EH44" s="273"/>
      <c r="EI44" s="273"/>
      <c r="EJ44" s="273"/>
      <c r="EK44" s="273"/>
      <c r="EL44" s="273"/>
      <c r="EM44" s="273"/>
      <c r="EN44" s="273"/>
      <c r="EO44" s="273"/>
      <c r="EP44" s="273"/>
      <c r="EQ44" s="273"/>
      <c r="ER44" s="273"/>
      <c r="ES44" s="273"/>
      <c r="ET44" s="273"/>
      <c r="EU44" s="273"/>
      <c r="EV44" s="273"/>
      <c r="EW44" s="273"/>
      <c r="EX44" s="273"/>
      <c r="EY44" s="273"/>
      <c r="EZ44" s="273"/>
      <c r="FA44" s="273"/>
      <c r="FB44" s="273"/>
      <c r="FC44" s="273"/>
      <c r="FD44" s="273"/>
      <c r="FE44" s="273"/>
      <c r="FF44" s="273"/>
      <c r="FG44" s="273"/>
      <c r="FH44" s="273"/>
      <c r="FI44" s="273"/>
      <c r="FJ44" s="273"/>
    </row>
    <row r="45" spans="1:22" s="78" customFormat="1" ht="82.5" customHeight="1" thickBot="1" thickTop="1">
      <c r="A45" s="87" t="str">
        <f>+'MAPA DE RIESGOS'!A43</f>
        <v>CI00616-P</v>
      </c>
      <c r="B45" s="89">
        <v>42641</v>
      </c>
      <c r="C45" s="88">
        <v>42668</v>
      </c>
      <c r="D45" s="90" t="str">
        <f>'MAPA DE RIESGOS'!B43</f>
        <v>GESTIÓN DE SERVICIOS DE SALUD ( BARRANQUILLA) </v>
      </c>
      <c r="E45" s="72" t="str">
        <f>'MAPA DE RIESGOS'!C43</f>
        <v>Icumplimiento de la Normatividad Archivistica </v>
      </c>
      <c r="F45" s="90">
        <f>'MAPA DE RIESGOS'!D43</f>
        <v>4</v>
      </c>
      <c r="G45" s="90">
        <f>'MAPA DE RIESGOS'!E43</f>
        <v>3</v>
      </c>
      <c r="H45" s="184" t="s">
        <v>412</v>
      </c>
      <c r="I45" s="71" t="s">
        <v>417</v>
      </c>
      <c r="J45" s="71">
        <v>42916</v>
      </c>
      <c r="K45" s="42" t="str">
        <f t="shared" si="1"/>
        <v>T</v>
      </c>
      <c r="L45" s="69" t="s">
        <v>341</v>
      </c>
      <c r="M45" s="70" t="s">
        <v>411</v>
      </c>
      <c r="N45" s="370">
        <v>1</v>
      </c>
      <c r="O45" s="371">
        <v>1</v>
      </c>
      <c r="P45" s="369">
        <v>1</v>
      </c>
      <c r="Q45" s="368" t="s">
        <v>628</v>
      </c>
      <c r="R45" s="246" t="s">
        <v>705</v>
      </c>
      <c r="S45" s="475" t="s">
        <v>698</v>
      </c>
      <c r="T45" s="475" t="s">
        <v>706</v>
      </c>
      <c r="U45" s="483">
        <v>43122</v>
      </c>
      <c r="V45" s="41" t="s">
        <v>724</v>
      </c>
    </row>
    <row r="46" spans="1:22" s="78" customFormat="1" ht="79.5" customHeight="1" thickBot="1" thickTop="1">
      <c r="A46" s="87" t="str">
        <f>+'MAPA DE RIESGOS'!A44</f>
        <v>CI00816-P</v>
      </c>
      <c r="B46" s="89">
        <v>42641</v>
      </c>
      <c r="C46" s="88">
        <v>42668</v>
      </c>
      <c r="D46" s="90" t="str">
        <f>'MAPA DE RIESGOS'!B44</f>
        <v>GESTIÓN DE SERVICIOS DE SALUD  (CARTAGENA) </v>
      </c>
      <c r="E46" s="72" t="str">
        <f>'MAPA DE RIESGOS'!C44</f>
        <v>Posible perdidad de la Información generada en la Oficica Cartagena</v>
      </c>
      <c r="F46" s="90">
        <f>'MAPA DE RIESGOS'!D44</f>
        <v>4</v>
      </c>
      <c r="G46" s="90">
        <f>'MAPA DE RIESGOS'!E44</f>
        <v>3</v>
      </c>
      <c r="H46" s="184" t="s">
        <v>413</v>
      </c>
      <c r="I46" s="71" t="s">
        <v>416</v>
      </c>
      <c r="J46" s="71">
        <v>42916</v>
      </c>
      <c r="K46" s="42" t="str">
        <f t="shared" si="1"/>
        <v>T</v>
      </c>
      <c r="L46" s="69" t="s">
        <v>341</v>
      </c>
      <c r="M46" s="70" t="s">
        <v>171</v>
      </c>
      <c r="N46" s="370">
        <v>3</v>
      </c>
      <c r="O46" s="371">
        <v>3</v>
      </c>
      <c r="P46" s="369">
        <v>1</v>
      </c>
      <c r="Q46" s="368" t="s">
        <v>629</v>
      </c>
      <c r="R46" s="304" t="s">
        <v>707</v>
      </c>
      <c r="S46" s="475" t="s">
        <v>698</v>
      </c>
      <c r="T46" s="475" t="s">
        <v>708</v>
      </c>
      <c r="U46" s="483">
        <v>43122</v>
      </c>
      <c r="V46" s="41" t="s">
        <v>724</v>
      </c>
    </row>
    <row r="47" spans="1:22" s="78" customFormat="1" ht="81" customHeight="1" thickBot="1" thickTop="1">
      <c r="A47" s="261" t="str">
        <f>+'MAPA DE RIESGOS'!A45</f>
        <v>CI00916-P</v>
      </c>
      <c r="B47" s="262">
        <v>42668</v>
      </c>
      <c r="C47" s="40">
        <v>42698</v>
      </c>
      <c r="D47" s="41" t="str">
        <f>'MAPA DE RIESGOS'!B45</f>
        <v>GESTIÓN DE SERVICIOS DE SALUD  (TUMACO)  </v>
      </c>
      <c r="E47" s="184" t="str">
        <f>'MAPA DE RIESGOS'!C45</f>
        <v>Incumplimiento del procedimiento Elaboración de carnets de Salud </v>
      </c>
      <c r="F47" s="41">
        <f>'MAPA DE RIESGOS'!D45</f>
        <v>3</v>
      </c>
      <c r="G47" s="41">
        <f>'MAPA DE RIESGOS'!E45</f>
        <v>3</v>
      </c>
      <c r="H47" s="184" t="s">
        <v>414</v>
      </c>
      <c r="I47" s="71" t="s">
        <v>415</v>
      </c>
      <c r="J47" s="71">
        <v>42916</v>
      </c>
      <c r="K47" s="42" t="str">
        <f t="shared" si="1"/>
        <v>P</v>
      </c>
      <c r="L47" s="69" t="s">
        <v>341</v>
      </c>
      <c r="M47" s="70" t="s">
        <v>411</v>
      </c>
      <c r="N47" s="370">
        <v>0.5</v>
      </c>
      <c r="O47" s="371">
        <v>1</v>
      </c>
      <c r="P47" s="369">
        <v>0.5</v>
      </c>
      <c r="Q47" s="368" t="s">
        <v>630</v>
      </c>
      <c r="R47" s="246" t="s">
        <v>709</v>
      </c>
      <c r="S47" s="41" t="s">
        <v>17</v>
      </c>
      <c r="T47" s="41" t="s">
        <v>677</v>
      </c>
      <c r="U47" s="483">
        <v>43122</v>
      </c>
      <c r="V47" s="41" t="s">
        <v>724</v>
      </c>
    </row>
    <row r="48" spans="1:166" s="28" customFormat="1" ht="36.75" customHeight="1" hidden="1" thickBot="1" thickTop="1">
      <c r="A48" s="588" t="str">
        <f>+'MAPA DE RIESGOS'!A46</f>
        <v>CA01117-P</v>
      </c>
      <c r="B48" s="590">
        <v>42790</v>
      </c>
      <c r="C48" s="592">
        <v>42821</v>
      </c>
      <c r="D48" s="548" t="str">
        <f>'MAPA DE RIESGOS'!B46</f>
        <v>GESTIÓN DE SERVICIOS DE SALUD</v>
      </c>
      <c r="E48" s="594" t="str">
        <f>'MAPA DE RIESGOS'!C46</f>
        <v>QUE NO SE CUENTE CON LOS LINEAMIENTOS DEL HACER DEL PROCESO  </v>
      </c>
      <c r="F48" s="548">
        <f>'MAPA DE RIESGOS'!D46</f>
        <v>3</v>
      </c>
      <c r="G48" s="548">
        <f>'MAPA DE RIESGOS'!E46</f>
        <v>3</v>
      </c>
      <c r="H48" s="259" t="s">
        <v>399</v>
      </c>
      <c r="I48" s="252">
        <v>42821</v>
      </c>
      <c r="J48" s="252">
        <v>42824</v>
      </c>
      <c r="K48" s="42" t="str">
        <f t="shared" si="1"/>
        <v>SI</v>
      </c>
      <c r="L48" s="260" t="s">
        <v>341</v>
      </c>
      <c r="M48" s="260" t="s">
        <v>398</v>
      </c>
      <c r="N48" s="372"/>
      <c r="O48" s="373"/>
      <c r="P48" s="374"/>
      <c r="Q48" s="375"/>
      <c r="R48" s="255"/>
      <c r="S48" s="256"/>
      <c r="T48" s="256"/>
      <c r="U48" s="257"/>
      <c r="V48" s="256"/>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row>
    <row r="49" spans="1:22" s="78" customFormat="1" ht="81" customHeight="1" thickBot="1" thickTop="1">
      <c r="A49" s="589"/>
      <c r="B49" s="591"/>
      <c r="C49" s="593"/>
      <c r="D49" s="549"/>
      <c r="E49" s="595"/>
      <c r="F49" s="549"/>
      <c r="G49" s="549"/>
      <c r="H49" s="184" t="s">
        <v>397</v>
      </c>
      <c r="I49" s="195">
        <v>42821</v>
      </c>
      <c r="J49" s="195">
        <v>42916</v>
      </c>
      <c r="K49" s="42" t="str">
        <f t="shared" si="1"/>
        <v>P</v>
      </c>
      <c r="L49" s="69" t="s">
        <v>341</v>
      </c>
      <c r="M49" s="69" t="s">
        <v>400</v>
      </c>
      <c r="N49" s="370">
        <v>0.3</v>
      </c>
      <c r="O49" s="371">
        <v>1</v>
      </c>
      <c r="P49" s="369">
        <v>0.3</v>
      </c>
      <c r="Q49" s="368" t="s">
        <v>631</v>
      </c>
      <c r="R49" s="271" t="s">
        <v>710</v>
      </c>
      <c r="S49" s="41" t="s">
        <v>17</v>
      </c>
      <c r="T49" s="41" t="s">
        <v>677</v>
      </c>
      <c r="U49" s="483">
        <v>43122</v>
      </c>
      <c r="V49" s="41" t="s">
        <v>724</v>
      </c>
    </row>
    <row r="50" spans="1:22" s="273" customFormat="1" ht="84" customHeight="1" thickBot="1" thickTop="1">
      <c r="A50" s="184" t="str">
        <f>'MAPA DE RIESGOS'!A51</f>
        <v>CI01717-P</v>
      </c>
      <c r="B50" s="292">
        <v>42895</v>
      </c>
      <c r="C50" s="292">
        <v>42935</v>
      </c>
      <c r="D50" s="184" t="str">
        <f>'MAPA DE RIESGOS'!B51</f>
        <v>SERVICIOS DE SALUD (SUBDIRECCION DE PRESTACIONES SOCIALES)</v>
      </c>
      <c r="E50" s="184" t="str">
        <f>'MAPA DE RIESGOS'!C51</f>
        <v>QUE NO  SE DE CUMPLIMIENTO A LAS ACTIVIDADES DE TRAMITES (DESACATO Y SANCIÓN)  POR PARTE DE LOS ABOGADOS SUSTANCIADORES </v>
      </c>
      <c r="F50" s="184">
        <f>'MAPA DE RIESGOS'!D51</f>
        <v>4</v>
      </c>
      <c r="G50" s="184">
        <f>'MAPA DE RIESGOS'!E51</f>
        <v>4</v>
      </c>
      <c r="H50" s="184" t="s">
        <v>521</v>
      </c>
      <c r="I50" s="292">
        <v>42946</v>
      </c>
      <c r="J50" s="293">
        <v>43038</v>
      </c>
      <c r="K50" s="42"/>
      <c r="L50" s="69" t="s">
        <v>538</v>
      </c>
      <c r="M50" s="69" t="s">
        <v>522</v>
      </c>
      <c r="N50" s="370">
        <v>0.7</v>
      </c>
      <c r="O50" s="371">
        <v>1</v>
      </c>
      <c r="P50" s="369">
        <v>0.7</v>
      </c>
      <c r="Q50" s="368" t="s">
        <v>632</v>
      </c>
      <c r="R50" s="247" t="s">
        <v>711</v>
      </c>
      <c r="S50" s="41" t="s">
        <v>17</v>
      </c>
      <c r="T50" s="41" t="s">
        <v>677</v>
      </c>
      <c r="U50" s="483">
        <v>43122</v>
      </c>
      <c r="V50" s="41" t="s">
        <v>724</v>
      </c>
    </row>
    <row r="51" spans="1:22" s="273" customFormat="1" ht="79.5" customHeight="1" thickBot="1" thickTop="1">
      <c r="A51" s="184" t="str">
        <f>'MAPA DE RIESGOS'!A52</f>
        <v>CI01817-P</v>
      </c>
      <c r="B51" s="292">
        <v>42895</v>
      </c>
      <c r="C51" s="292">
        <v>42935</v>
      </c>
      <c r="D51" s="184" t="str">
        <f>'MAPA DE RIESGOS'!B52</f>
        <v>SERVICIOS DE SALUD (SUBDIRECCION DE PRESTACIONES SOCIALES)</v>
      </c>
      <c r="E51" s="184" t="str">
        <f>'MAPA DE RIESGOS'!C52</f>
        <v>QUE LA INFORMACIÓN DIRIGIDA AL SUBDIRECTOR NO SEA ALLEGADA </v>
      </c>
      <c r="F51" s="184">
        <f>'MAPA DE RIESGOS'!D52</f>
        <v>3</v>
      </c>
      <c r="G51" s="184">
        <f>'MAPA DE RIESGOS'!E52</f>
        <v>3</v>
      </c>
      <c r="H51" s="184" t="s">
        <v>539</v>
      </c>
      <c r="I51" s="292">
        <v>42946</v>
      </c>
      <c r="J51" s="293">
        <v>43038</v>
      </c>
      <c r="K51" s="42"/>
      <c r="L51" s="69" t="s">
        <v>538</v>
      </c>
      <c r="M51" s="69" t="s">
        <v>171</v>
      </c>
      <c r="N51" s="370">
        <v>0.5</v>
      </c>
      <c r="O51" s="371">
        <v>1</v>
      </c>
      <c r="P51" s="369">
        <v>0.5</v>
      </c>
      <c r="Q51" s="368" t="s">
        <v>633</v>
      </c>
      <c r="R51" s="247" t="s">
        <v>712</v>
      </c>
      <c r="S51" s="41" t="s">
        <v>17</v>
      </c>
      <c r="T51" s="41" t="s">
        <v>677</v>
      </c>
      <c r="U51" s="483">
        <v>43122</v>
      </c>
      <c r="V51" s="41" t="s">
        <v>724</v>
      </c>
    </row>
    <row r="52" spans="1:166" s="158" customFormat="1" ht="125.25" customHeight="1" thickBot="1" thickTop="1">
      <c r="A52" s="68" t="str">
        <f>+'MAPA DE RIESGOS'!A56</f>
        <v>CA05413-P</v>
      </c>
      <c r="B52" s="159">
        <v>41599</v>
      </c>
      <c r="C52" s="56">
        <v>42048</v>
      </c>
      <c r="D52" s="91" t="str">
        <f>'MAPA DE RIESGOS'!B56</f>
        <v>GESTION DE RECURSOS FINANCIEROS</v>
      </c>
      <c r="E52" s="91" t="str">
        <f>'MAPA DE RIESGOS'!C56</f>
        <v>QUE LA DOCUMENTACION DEL PROCESO NO SE RECUPERE CON OPORTUNIDAD</v>
      </c>
      <c r="F52" s="91">
        <f>'MAPA DE RIESGOS'!D56</f>
        <v>3</v>
      </c>
      <c r="G52" s="91">
        <f>'MAPA DE RIESGOS'!E56</f>
        <v>2</v>
      </c>
      <c r="H52" s="79" t="s">
        <v>229</v>
      </c>
      <c r="I52" s="59">
        <v>42048</v>
      </c>
      <c r="J52" s="59">
        <v>42277</v>
      </c>
      <c r="K52" s="59" t="str">
        <f>IF(P52=100%,("T"),(IF(P52=0%,("SI"),("P"))))</f>
        <v>P</v>
      </c>
      <c r="L52" s="79" t="s">
        <v>159</v>
      </c>
      <c r="M52" s="58" t="s">
        <v>160</v>
      </c>
      <c r="N52" s="405">
        <v>0.8</v>
      </c>
      <c r="O52" s="403">
        <v>1</v>
      </c>
      <c r="P52" s="404">
        <v>0.8</v>
      </c>
      <c r="Q52" s="410" t="s">
        <v>652</v>
      </c>
      <c r="R52" s="248" t="s">
        <v>713</v>
      </c>
      <c r="S52" s="275" t="s">
        <v>17</v>
      </c>
      <c r="T52" s="275" t="s">
        <v>677</v>
      </c>
      <c r="U52" s="485">
        <v>43122</v>
      </c>
      <c r="V52" s="275" t="s">
        <v>724</v>
      </c>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70"/>
      <c r="CF52" s="270"/>
      <c r="CG52" s="270"/>
      <c r="CH52" s="270"/>
      <c r="CI52" s="270"/>
      <c r="CJ52" s="270"/>
      <c r="CK52" s="270"/>
      <c r="CL52" s="270"/>
      <c r="CM52" s="270"/>
      <c r="CN52" s="270"/>
      <c r="CO52" s="270"/>
      <c r="CP52" s="270"/>
      <c r="CQ52" s="270"/>
      <c r="CR52" s="270"/>
      <c r="CS52" s="270"/>
      <c r="CT52" s="270"/>
      <c r="CU52" s="270"/>
      <c r="CV52" s="270"/>
      <c r="CW52" s="270"/>
      <c r="CX52" s="270"/>
      <c r="CY52" s="270"/>
      <c r="CZ52" s="270"/>
      <c r="DA52" s="270"/>
      <c r="DB52" s="270"/>
      <c r="DC52" s="270"/>
      <c r="DD52" s="270"/>
      <c r="DE52" s="270"/>
      <c r="DF52" s="270"/>
      <c r="DG52" s="270"/>
      <c r="DH52" s="270"/>
      <c r="DI52" s="270"/>
      <c r="DJ52" s="270"/>
      <c r="DK52" s="270"/>
      <c r="DL52" s="270"/>
      <c r="DM52" s="270"/>
      <c r="DN52" s="270"/>
      <c r="DO52" s="270"/>
      <c r="DP52" s="270"/>
      <c r="DQ52" s="270"/>
      <c r="DR52" s="270"/>
      <c r="DS52" s="270"/>
      <c r="DT52" s="270"/>
      <c r="DU52" s="270"/>
      <c r="DV52" s="270"/>
      <c r="DW52" s="270"/>
      <c r="DX52" s="270"/>
      <c r="DY52" s="270"/>
      <c r="DZ52" s="270"/>
      <c r="EA52" s="270"/>
      <c r="EB52" s="270"/>
      <c r="EC52" s="270"/>
      <c r="ED52" s="270"/>
      <c r="EE52" s="270"/>
      <c r="EF52" s="270"/>
      <c r="EG52" s="270"/>
      <c r="EH52" s="270"/>
      <c r="EI52" s="270"/>
      <c r="EJ52" s="270"/>
      <c r="EK52" s="270"/>
      <c r="EL52" s="270"/>
      <c r="EM52" s="270"/>
      <c r="EN52" s="270"/>
      <c r="EO52" s="270"/>
      <c r="EP52" s="270"/>
      <c r="EQ52" s="270"/>
      <c r="ER52" s="270"/>
      <c r="ES52" s="270"/>
      <c r="ET52" s="270"/>
      <c r="EU52" s="270"/>
      <c r="EV52" s="270"/>
      <c r="EW52" s="270"/>
      <c r="EX52" s="270"/>
      <c r="EY52" s="270"/>
      <c r="EZ52" s="270"/>
      <c r="FA52" s="270"/>
      <c r="FB52" s="270"/>
      <c r="FC52" s="270"/>
      <c r="FD52" s="270"/>
      <c r="FE52" s="270"/>
      <c r="FF52" s="270"/>
      <c r="FG52" s="270"/>
      <c r="FH52" s="270"/>
      <c r="FI52" s="270"/>
      <c r="FJ52" s="270"/>
    </row>
    <row r="53" spans="1:166" s="119" customFormat="1" ht="66.75" customHeight="1" thickBot="1" thickTop="1">
      <c r="A53" s="353"/>
      <c r="B53" s="351"/>
      <c r="C53" s="352"/>
      <c r="D53" s="348"/>
      <c r="E53" s="348"/>
      <c r="F53" s="348"/>
      <c r="G53" s="348"/>
      <c r="H53" s="79" t="s">
        <v>418</v>
      </c>
      <c r="I53" s="59">
        <v>42823</v>
      </c>
      <c r="J53" s="59">
        <v>42916</v>
      </c>
      <c r="K53" s="277" t="str">
        <f>IF(P53=100%,("T"),(IF(P53=0%,("SI"),("P"))))</f>
        <v>SI</v>
      </c>
      <c r="L53" s="79" t="s">
        <v>173</v>
      </c>
      <c r="M53" s="58" t="s">
        <v>205</v>
      </c>
      <c r="N53" s="405">
        <v>0</v>
      </c>
      <c r="O53" s="403">
        <v>0</v>
      </c>
      <c r="P53" s="404">
        <v>0</v>
      </c>
      <c r="Q53" s="410" t="s">
        <v>653</v>
      </c>
      <c r="R53" s="248" t="s">
        <v>714</v>
      </c>
      <c r="S53" s="275" t="s">
        <v>17</v>
      </c>
      <c r="T53" s="275" t="s">
        <v>677</v>
      </c>
      <c r="U53" s="485">
        <v>43122</v>
      </c>
      <c r="V53" s="275" t="s">
        <v>724</v>
      </c>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row>
    <row r="54" spans="1:166" s="119" customFormat="1" ht="66.75" customHeight="1" thickBot="1" thickTop="1">
      <c r="A54" s="263" t="str">
        <f>+'MAPA DE RIESGOS'!A58</f>
        <v>CI01117-P</v>
      </c>
      <c r="B54" s="263">
        <v>42874</v>
      </c>
      <c r="C54" s="264">
        <v>42909</v>
      </c>
      <c r="D54" s="264" t="str">
        <f>'MAPA DE RIESGOS'!B58</f>
        <v>GESTION DE RECURSOS FINANCIEROS (CONTABILIDAD) </v>
      </c>
      <c r="E54" s="264" t="str">
        <f>'MAPA DE RIESGOS'!C58</f>
        <v>QUE NO SE CUENTE CON EL DOCUMENTO FUENTE DE LA ENTIDAD BANCARIA QUE DA EVIDENCIA DE LA CONCILIACIÓN (EXTRACTO BANCARIO)  </v>
      </c>
      <c r="F54" s="266">
        <f>'MAPA DE RIESGOS'!D58</f>
        <v>3</v>
      </c>
      <c r="G54" s="266">
        <f>'MAPA DE RIESGOS'!E58</f>
        <v>2</v>
      </c>
      <c r="H54" s="205" t="s">
        <v>476</v>
      </c>
      <c r="I54" s="59">
        <v>42917</v>
      </c>
      <c r="J54" s="59">
        <v>42978</v>
      </c>
      <c r="K54" s="277" t="str">
        <f>IF(P54=100%,("T"),(IF(P54=0%,("SI"),("P"))))</f>
        <v>SI</v>
      </c>
      <c r="L54" s="205" t="s">
        <v>477</v>
      </c>
      <c r="M54" s="58" t="s">
        <v>478</v>
      </c>
      <c r="N54" s="403">
        <v>0</v>
      </c>
      <c r="O54" s="403">
        <v>0</v>
      </c>
      <c r="P54" s="404">
        <v>0</v>
      </c>
      <c r="Q54" s="410" t="s">
        <v>654</v>
      </c>
      <c r="R54" s="305" t="s">
        <v>715</v>
      </c>
      <c r="S54" s="275" t="s">
        <v>17</v>
      </c>
      <c r="T54" s="275" t="s">
        <v>677</v>
      </c>
      <c r="U54" s="485">
        <v>43122</v>
      </c>
      <c r="V54" s="275" t="s">
        <v>724</v>
      </c>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row>
    <row r="55" spans="1:166" s="119" customFormat="1" ht="66.75" customHeight="1" thickBot="1" thickTop="1">
      <c r="A55" s="263" t="str">
        <f>+'MAPA DE RIESGOS'!A59</f>
        <v>CI01217-P</v>
      </c>
      <c r="B55" s="267">
        <v>42874</v>
      </c>
      <c r="C55" s="268">
        <v>42909</v>
      </c>
      <c r="D55" s="264" t="str">
        <f>'MAPA DE RIESGOS'!B59</f>
        <v>GESTION DE RECURSOS FINANCIEROS (CONTABILIDAD) </v>
      </c>
      <c r="E55" s="264" t="str">
        <f>'MAPA DE RIESGOS'!C59</f>
        <v>INCUMPLIMIENTO DEL INSTRUCTIVO ESTABLECIDO PARA EL MANEJO DEL ARCHIVO DE GESTIÓN  </v>
      </c>
      <c r="F55" s="266">
        <f>'MAPA DE RIESGOS'!D59</f>
        <v>3</v>
      </c>
      <c r="G55" s="266">
        <f>'MAPA DE RIESGOS'!E59</f>
        <v>2</v>
      </c>
      <c r="H55" s="205" t="s">
        <v>483</v>
      </c>
      <c r="I55" s="59">
        <v>42917</v>
      </c>
      <c r="J55" s="59">
        <v>42947</v>
      </c>
      <c r="K55" s="277" t="str">
        <f>IF(P55=100%,("T"),(IF(P55=0%,("SI"),("P"))))</f>
        <v>P</v>
      </c>
      <c r="L55" s="205" t="s">
        <v>484</v>
      </c>
      <c r="M55" s="58" t="s">
        <v>99</v>
      </c>
      <c r="N55" s="405">
        <v>0.5</v>
      </c>
      <c r="O55" s="403">
        <v>1</v>
      </c>
      <c r="P55" s="404">
        <v>0.5</v>
      </c>
      <c r="Q55" s="410" t="s">
        <v>655</v>
      </c>
      <c r="R55" s="248" t="s">
        <v>716</v>
      </c>
      <c r="S55" s="275" t="s">
        <v>17</v>
      </c>
      <c r="T55" s="275" t="s">
        <v>677</v>
      </c>
      <c r="U55" s="485">
        <v>43122</v>
      </c>
      <c r="V55" s="275" t="s">
        <v>724</v>
      </c>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row>
    <row r="56" spans="1:166" s="81" customFormat="1" ht="71.25" customHeight="1" thickBot="1" thickTop="1">
      <c r="A56" s="67" t="str">
        <f>+'MAPA DE RIESGOS'!A62</f>
        <v>CA00115-P</v>
      </c>
      <c r="B56" s="86">
        <v>42046</v>
      </c>
      <c r="C56" s="86">
        <v>42067</v>
      </c>
      <c r="D56" s="74" t="str">
        <f>'MAPA DE RIESGOS'!B62</f>
        <v>GESTION DE SERVICIOS ADMINISTRATIVOS</v>
      </c>
      <c r="E56" s="74" t="str">
        <f>'MAPA DE RIESGOS'!C62</f>
        <v>QUE NO SE TOMEN LAS ACCIONES DE MEJORA EN EL CUMPLIMIENTO DEL OBJETIVO DEL PROCESO </v>
      </c>
      <c r="F56" s="74">
        <f>'MAPA DE RIESGOS'!D62</f>
        <v>3</v>
      </c>
      <c r="G56" s="74">
        <f>'MAPA DE RIESGOS'!E62</f>
        <v>3</v>
      </c>
      <c r="H56" s="84" t="s">
        <v>175</v>
      </c>
      <c r="I56" s="64">
        <v>42067</v>
      </c>
      <c r="J56" s="64">
        <v>42139</v>
      </c>
      <c r="K56" s="64" t="str">
        <f aca="true" t="shared" si="2" ref="K56:K63">IF(P56=100%,("T"),(IF(P56=0%,("SI"),("P"))))</f>
        <v>SI</v>
      </c>
      <c r="L56" s="84" t="s">
        <v>152</v>
      </c>
      <c r="M56" s="164" t="s">
        <v>205</v>
      </c>
      <c r="N56" s="413">
        <v>0</v>
      </c>
      <c r="O56" s="413">
        <v>1</v>
      </c>
      <c r="P56" s="412">
        <v>0</v>
      </c>
      <c r="Q56" s="413" t="s">
        <v>656</v>
      </c>
      <c r="R56" s="249" t="s">
        <v>717</v>
      </c>
      <c r="S56" s="86" t="s">
        <v>17</v>
      </c>
      <c r="T56" s="86" t="s">
        <v>677</v>
      </c>
      <c r="U56" s="486">
        <v>43122</v>
      </c>
      <c r="V56" s="84" t="s">
        <v>724</v>
      </c>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row>
    <row r="57" spans="1:166" s="81" customFormat="1" ht="68.25" customHeight="1" thickBot="1" thickTop="1">
      <c r="A57" s="67" t="str">
        <f>+'MAPA DE RIESGOS'!A63</f>
        <v>CI04015-P</v>
      </c>
      <c r="B57" s="73">
        <v>42304</v>
      </c>
      <c r="C57" s="73">
        <v>42331</v>
      </c>
      <c r="D57" s="74" t="str">
        <f>'MAPA DE RIESGOS'!B63</f>
        <v>GESTION DE SERVICIOS ADMINISTRATIVOS (CALI)</v>
      </c>
      <c r="E57" s="74" t="str">
        <f>'MAPA DE RIESGOS'!C63</f>
        <v>Demora en los tramites y peticiones de los clientes externos</v>
      </c>
      <c r="F57" s="74">
        <f>'MAPA DE RIESGOS'!D63</f>
        <v>3</v>
      </c>
      <c r="G57" s="74">
        <f>'MAPA DE RIESGOS'!E63</f>
        <v>3</v>
      </c>
      <c r="H57" s="185" t="s">
        <v>256</v>
      </c>
      <c r="I57" s="64">
        <v>42331</v>
      </c>
      <c r="J57" s="64">
        <v>42460</v>
      </c>
      <c r="K57" s="64" t="str">
        <f t="shared" si="2"/>
        <v>SI</v>
      </c>
      <c r="L57" s="84" t="s">
        <v>152</v>
      </c>
      <c r="M57" s="164" t="s">
        <v>261</v>
      </c>
      <c r="N57" s="413">
        <v>0</v>
      </c>
      <c r="O57" s="413">
        <v>1</v>
      </c>
      <c r="P57" s="412">
        <v>0</v>
      </c>
      <c r="Q57" s="413" t="s">
        <v>657</v>
      </c>
      <c r="R57" s="249" t="s">
        <v>717</v>
      </c>
      <c r="S57" s="86" t="s">
        <v>17</v>
      </c>
      <c r="T57" s="86" t="s">
        <v>677</v>
      </c>
      <c r="U57" s="486">
        <v>43122</v>
      </c>
      <c r="V57" s="84" t="s">
        <v>724</v>
      </c>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row>
    <row r="58" spans="1:166" s="81" customFormat="1" ht="63" customHeight="1" thickBot="1" thickTop="1">
      <c r="A58" s="67" t="str">
        <f>+'MAPA DE RIESGOS'!A64</f>
        <v>CI03915-P</v>
      </c>
      <c r="B58" s="73">
        <v>42304</v>
      </c>
      <c r="C58" s="73">
        <v>42331</v>
      </c>
      <c r="D58" s="74" t="str">
        <f>'MAPA DE RIESGOS'!B64</f>
        <v>GESTION DE SERVICIOS ADMINISTRATIVOS (BUENAVENTURA) </v>
      </c>
      <c r="E58" s="74" t="str">
        <f>'MAPA DE RIESGOS'!C64</f>
        <v>PERDIDA DE INFORMACION, MANO DE OBRA, DAÑOS EN LOS EQUIPOS ELECTRICOS EN LA OFICINA DE BUENAVENTURA</v>
      </c>
      <c r="F58" s="74">
        <f>'MAPA DE RIESGOS'!D64</f>
        <v>3</v>
      </c>
      <c r="G58" s="74">
        <f>'MAPA DE RIESGOS'!E64</f>
        <v>2</v>
      </c>
      <c r="H58" s="84" t="s">
        <v>260</v>
      </c>
      <c r="I58" s="64">
        <v>42331</v>
      </c>
      <c r="J58" s="64">
        <v>42460</v>
      </c>
      <c r="K58" s="64" t="str">
        <f t="shared" si="2"/>
        <v>SI</v>
      </c>
      <c r="L58" s="84" t="s">
        <v>152</v>
      </c>
      <c r="M58" s="164" t="s">
        <v>261</v>
      </c>
      <c r="N58" s="413">
        <v>0</v>
      </c>
      <c r="O58" s="413">
        <v>1</v>
      </c>
      <c r="P58" s="412">
        <v>0</v>
      </c>
      <c r="Q58" s="413" t="s">
        <v>658</v>
      </c>
      <c r="R58" s="249" t="s">
        <v>717</v>
      </c>
      <c r="S58" s="86" t="s">
        <v>17</v>
      </c>
      <c r="T58" s="86" t="s">
        <v>677</v>
      </c>
      <c r="U58" s="486">
        <v>43122</v>
      </c>
      <c r="V58" s="84" t="s">
        <v>724</v>
      </c>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row>
    <row r="59" spans="1:166" s="81" customFormat="1" ht="69" customHeight="1" thickBot="1" thickTop="1">
      <c r="A59" s="67" t="str">
        <f>+'MAPA DE RIESGOS'!A67</f>
        <v>CA1917-P</v>
      </c>
      <c r="B59" s="73">
        <v>43031</v>
      </c>
      <c r="C59" s="73">
        <v>43083</v>
      </c>
      <c r="D59" s="74" t="str">
        <f>'MAPA DE RIESGOS'!B67</f>
        <v>GESTION DE SERVICIOS ADMINISTRATIVOS</v>
      </c>
      <c r="E59" s="74" t="str">
        <f>'MAPA DE RIESGOS'!C67</f>
        <v>PERDIDA DE LOS BIENES DE LA ENTIDAD </v>
      </c>
      <c r="F59" s="74">
        <f>'MAPA DE RIESGOS'!D67</f>
        <v>3</v>
      </c>
      <c r="G59" s="74">
        <f>'MAPA DE RIESGOS'!E67</f>
        <v>4</v>
      </c>
      <c r="H59" s="84" t="s">
        <v>611</v>
      </c>
      <c r="I59" s="64">
        <v>43101</v>
      </c>
      <c r="J59" s="64">
        <v>43189</v>
      </c>
      <c r="K59" s="64"/>
      <c r="L59" s="84" t="s">
        <v>152</v>
      </c>
      <c r="M59" s="164" t="s">
        <v>612</v>
      </c>
      <c r="N59" s="414" t="s">
        <v>105</v>
      </c>
      <c r="O59" s="414" t="s">
        <v>105</v>
      </c>
      <c r="P59" s="412" t="s">
        <v>105</v>
      </c>
      <c r="Q59" s="414" t="s">
        <v>659</v>
      </c>
      <c r="R59" s="249" t="s">
        <v>717</v>
      </c>
      <c r="S59" s="86" t="s">
        <v>17</v>
      </c>
      <c r="T59" s="86" t="s">
        <v>677</v>
      </c>
      <c r="U59" s="486">
        <v>43122</v>
      </c>
      <c r="V59" s="84" t="s">
        <v>724</v>
      </c>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3"/>
      <c r="CU59" s="273"/>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row>
    <row r="60" spans="1:166" s="13" customFormat="1" ht="76.5" customHeight="1" thickBot="1" thickTop="1">
      <c r="A60" s="75" t="str">
        <f>+'MAPA DE RIESGOS'!A68</f>
        <v>CA00915-P</v>
      </c>
      <c r="B60" s="49">
        <v>42048</v>
      </c>
      <c r="C60" s="50">
        <v>42067</v>
      </c>
      <c r="D60" s="51" t="str">
        <f>'MAPA DE RIESGOS'!B68</f>
        <v>GESTION DE BIENES TRANSFERIDOS</v>
      </c>
      <c r="E60" s="51" t="str">
        <f>'MAPA DE RIESGOS'!C68</f>
        <v>POSIBLE INCUMPLIMIENTO DE LA NORMATIVIDAD NTCGP 1000:2009 NUMERAL 4,2,4 (CONTROL DE REGISTROS) </v>
      </c>
      <c r="F60" s="51">
        <f>'MAPA DE RIESGOS'!D68</f>
        <v>3</v>
      </c>
      <c r="G60" s="51">
        <f>'MAPA DE RIESGOS'!E68</f>
        <v>3</v>
      </c>
      <c r="H60" s="51" t="s">
        <v>191</v>
      </c>
      <c r="I60" s="53">
        <v>42095</v>
      </c>
      <c r="J60" s="53">
        <v>42369</v>
      </c>
      <c r="K60" s="53" t="str">
        <f t="shared" si="2"/>
        <v>P</v>
      </c>
      <c r="L60" s="51" t="s">
        <v>209</v>
      </c>
      <c r="M60" s="52" t="s">
        <v>207</v>
      </c>
      <c r="N60" s="417">
        <v>0.95</v>
      </c>
      <c r="O60" s="419">
        <v>1</v>
      </c>
      <c r="P60" s="420">
        <v>0.95</v>
      </c>
      <c r="Q60" s="421" t="s">
        <v>660</v>
      </c>
      <c r="R60" s="250" t="s">
        <v>717</v>
      </c>
      <c r="S60" s="50" t="s">
        <v>17</v>
      </c>
      <c r="T60" s="50" t="s">
        <v>677</v>
      </c>
      <c r="U60" s="50">
        <v>43122</v>
      </c>
      <c r="V60" s="50" t="s">
        <v>724</v>
      </c>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row>
    <row r="61" spans="1:166" s="13" customFormat="1" ht="87" customHeight="1" thickBot="1" thickTop="1">
      <c r="A61" s="75" t="str">
        <f>+'MAPA DE RIESGOS'!A69</f>
        <v>CA01015-P</v>
      </c>
      <c r="B61" s="49">
        <v>42048</v>
      </c>
      <c r="C61" s="50">
        <v>42067</v>
      </c>
      <c r="D61" s="51" t="str">
        <f>'MAPA DE RIESGOS'!B69</f>
        <v>GESTION DE BIENES TRANSFERIDOS</v>
      </c>
      <c r="E61" s="51" t="str">
        <f>'MAPA DE RIESGOS'!C69</f>
        <v>POSIBLE INCUMPLIMIENTO DE LA NORMATIVIDAD NTCGP 1000: 2009 4,2,3 (CONTROL DE DOCUMENTOS) </v>
      </c>
      <c r="F61" s="51">
        <f>'MAPA DE RIESGOS'!D69</f>
        <v>3</v>
      </c>
      <c r="G61" s="51">
        <f>'MAPA DE RIESGOS'!E69</f>
        <v>3</v>
      </c>
      <c r="H61" s="51" t="s">
        <v>192</v>
      </c>
      <c r="I61" s="53">
        <v>42067</v>
      </c>
      <c r="J61" s="53">
        <v>42185</v>
      </c>
      <c r="K61" s="53" t="str">
        <f t="shared" si="2"/>
        <v>P</v>
      </c>
      <c r="L61" s="51" t="s">
        <v>209</v>
      </c>
      <c r="M61" s="52" t="s">
        <v>208</v>
      </c>
      <c r="N61" s="418">
        <v>0.69</v>
      </c>
      <c r="O61" s="418">
        <v>18</v>
      </c>
      <c r="P61" s="420">
        <v>0.69</v>
      </c>
      <c r="Q61" s="422" t="s">
        <v>661</v>
      </c>
      <c r="R61" s="251" t="s">
        <v>661</v>
      </c>
      <c r="S61" s="50" t="s">
        <v>17</v>
      </c>
      <c r="T61" s="50" t="s">
        <v>677</v>
      </c>
      <c r="U61" s="50">
        <v>43122</v>
      </c>
      <c r="V61" s="50" t="s">
        <v>724</v>
      </c>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row>
    <row r="62" spans="1:166" s="13" customFormat="1" ht="70.5" customHeight="1" thickBot="1" thickTop="1">
      <c r="A62" s="75" t="str">
        <f>+'MAPA DE RIESGOS'!A70</f>
        <v>CA01315-P</v>
      </c>
      <c r="B62" s="49">
        <v>42048</v>
      </c>
      <c r="C62" s="50">
        <v>42067</v>
      </c>
      <c r="D62" s="51" t="str">
        <f>'MAPA DE RIESGOS'!B70</f>
        <v>GESTION DE BIENES TRANSFERIDOS</v>
      </c>
      <c r="E62" s="51" t="str">
        <f>'MAPA DE RIESGOS'!C70</f>
        <v>QUE NO SE TOMEN LAS ACCIONES DE MEJORA EN EL CUMPLIMIENTO DEL OBJETIVO DEL PROCESO </v>
      </c>
      <c r="F62" s="51">
        <f>'MAPA DE RIESGOS'!D70</f>
        <v>3</v>
      </c>
      <c r="G62" s="51">
        <f>'MAPA DE RIESGOS'!E70</f>
        <v>2</v>
      </c>
      <c r="H62" s="51" t="s">
        <v>175</v>
      </c>
      <c r="I62" s="53">
        <v>42067</v>
      </c>
      <c r="J62" s="53">
        <v>42139</v>
      </c>
      <c r="K62" s="53" t="str">
        <f t="shared" si="2"/>
        <v>P</v>
      </c>
      <c r="L62" s="51" t="s">
        <v>209</v>
      </c>
      <c r="M62" s="52" t="s">
        <v>131</v>
      </c>
      <c r="N62" s="418">
        <v>0.1</v>
      </c>
      <c r="O62" s="418">
        <v>1</v>
      </c>
      <c r="P62" s="420">
        <v>0.1</v>
      </c>
      <c r="Q62" s="422" t="s">
        <v>662</v>
      </c>
      <c r="R62" s="250" t="s">
        <v>717</v>
      </c>
      <c r="S62" s="50" t="s">
        <v>17</v>
      </c>
      <c r="T62" s="50" t="s">
        <v>677</v>
      </c>
      <c r="U62" s="50">
        <v>43122</v>
      </c>
      <c r="V62" s="50" t="s">
        <v>724</v>
      </c>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c r="EO62" s="78"/>
      <c r="EP62" s="78"/>
      <c r="EQ62" s="78"/>
      <c r="ER62" s="78"/>
      <c r="ES62" s="78"/>
      <c r="ET62" s="78"/>
      <c r="EU62" s="78"/>
      <c r="EV62" s="78"/>
      <c r="EW62" s="78"/>
      <c r="EX62" s="78"/>
      <c r="EY62" s="78"/>
      <c r="EZ62" s="78"/>
      <c r="FA62" s="78"/>
      <c r="FB62" s="78"/>
      <c r="FC62" s="78"/>
      <c r="FD62" s="78"/>
      <c r="FE62" s="78"/>
      <c r="FF62" s="78"/>
      <c r="FG62" s="78"/>
      <c r="FH62" s="78"/>
      <c r="FI62" s="78"/>
      <c r="FJ62" s="78"/>
    </row>
    <row r="63" spans="1:22" s="78" customFormat="1" ht="84" customHeight="1" thickBot="1" thickTop="1">
      <c r="A63" s="75" t="str">
        <f>+'MAPA DE RIESGOS'!A71</f>
        <v>CA01817-P</v>
      </c>
      <c r="B63" s="200">
        <v>42801</v>
      </c>
      <c r="C63" s="201">
        <v>42821</v>
      </c>
      <c r="D63" s="51" t="str">
        <f>'MAPA DE RIESGOS'!B71</f>
        <v>GESTION DE BIENES TRANSFERIDOS</v>
      </c>
      <c r="E63" s="51" t="str">
        <f>'MAPA DE RIESGOS'!C71</f>
        <v>QUE NO SE DE UN CORRECTO FUNCIONAMIENTO DEL SISTEMA DE GESTIÓN </v>
      </c>
      <c r="F63" s="51">
        <f>'MAPA DE RIESGOS'!D71</f>
        <v>3</v>
      </c>
      <c r="G63" s="51">
        <f>'MAPA DE RIESGOS'!E71</f>
        <v>3</v>
      </c>
      <c r="H63" s="51" t="s">
        <v>408</v>
      </c>
      <c r="I63" s="53">
        <v>42824</v>
      </c>
      <c r="J63" s="53">
        <v>43008</v>
      </c>
      <c r="K63" s="53" t="str">
        <f t="shared" si="2"/>
        <v>P</v>
      </c>
      <c r="L63" s="51" t="s">
        <v>209</v>
      </c>
      <c r="M63" s="52" t="s">
        <v>131</v>
      </c>
      <c r="N63" s="418">
        <v>0.69</v>
      </c>
      <c r="O63" s="418">
        <v>18</v>
      </c>
      <c r="P63" s="420">
        <v>0.69</v>
      </c>
      <c r="Q63" s="422" t="s">
        <v>661</v>
      </c>
      <c r="R63" s="251" t="s">
        <v>661</v>
      </c>
      <c r="S63" s="50" t="s">
        <v>17</v>
      </c>
      <c r="T63" s="50" t="s">
        <v>677</v>
      </c>
      <c r="U63" s="50">
        <v>43122</v>
      </c>
      <c r="V63" s="50" t="s">
        <v>724</v>
      </c>
    </row>
    <row r="64" spans="1:22" s="273" customFormat="1" ht="70.5" customHeight="1" thickBot="1" thickTop="1">
      <c r="A64" s="358" t="str">
        <f>+'MAPA DE RIESGOS'!A72</f>
        <v>CI02117-P</v>
      </c>
      <c r="B64" s="383">
        <v>42907</v>
      </c>
      <c r="C64" s="383">
        <v>42991</v>
      </c>
      <c r="D64" s="359" t="str">
        <f>'MAPA DE RIESGOS'!B72</f>
        <v>GESTION DE PRESTACIONES ECONOMICAS</v>
      </c>
      <c r="E64" s="359" t="str">
        <f>'MAPA DE RIESGOS'!C72</f>
        <v>QUE NO SE ESTABLEZCAN LOS RIESGOS INHERENTES AL PROCESO </v>
      </c>
      <c r="F64" s="359">
        <f>'MAPA DE RIESGOS'!D72</f>
        <v>3</v>
      </c>
      <c r="G64" s="359">
        <f>'MAPA DE RIESGOS'!E72</f>
        <v>2</v>
      </c>
      <c r="H64" s="359" t="s">
        <v>635</v>
      </c>
      <c r="I64" s="384">
        <v>43008</v>
      </c>
      <c r="J64" s="384">
        <v>42990</v>
      </c>
      <c r="K64" s="384" t="s">
        <v>636</v>
      </c>
      <c r="L64" s="384" t="s">
        <v>637</v>
      </c>
      <c r="M64" s="385" t="s">
        <v>171</v>
      </c>
      <c r="N64" s="378">
        <v>0.5</v>
      </c>
      <c r="O64" s="379">
        <v>1</v>
      </c>
      <c r="P64" s="380">
        <v>0.5</v>
      </c>
      <c r="Q64" s="381" t="s">
        <v>634</v>
      </c>
      <c r="R64" s="360" t="s">
        <v>718</v>
      </c>
      <c r="S64" s="361" t="s">
        <v>17</v>
      </c>
      <c r="T64" s="361" t="s">
        <v>677</v>
      </c>
      <c r="U64" s="361">
        <v>43122</v>
      </c>
      <c r="V64" s="361" t="s">
        <v>724</v>
      </c>
    </row>
    <row r="65" spans="1:166" s="119" customFormat="1" ht="123" customHeight="1" thickBot="1" thickTop="1">
      <c r="A65" s="476" t="str">
        <f>+'MAPA DE RIESGOS'!A73</f>
        <v>CI00717-P</v>
      </c>
      <c r="B65" s="481">
        <v>42815</v>
      </c>
      <c r="C65" s="481">
        <v>42843</v>
      </c>
      <c r="D65" s="480" t="str">
        <f>'MAPA DE RIESGOS'!B73</f>
        <v>ASISTENCIA JURIDICA </v>
      </c>
      <c r="E65" s="480" t="str">
        <f>'MAPA DE RIESGOS'!C73</f>
        <v>QUE NO SE PUEDA VERIFICAR LAS EVIDENCIAS EN LA AUDITORIA POR PARTE DE LA OFICINA DE  CONTROL INTRERNO Y CONLLEVE A UNA NO CONFORMIDAD DEL PROCESO ASISTENCIA JURIDICA </v>
      </c>
      <c r="F65" s="480">
        <f>'MAPA DE RIESGOS'!D73</f>
        <v>3</v>
      </c>
      <c r="G65" s="480">
        <f>'MAPA DE RIESGOS'!E73</f>
        <v>3</v>
      </c>
      <c r="H65" s="482" t="s">
        <v>719</v>
      </c>
      <c r="I65" s="494">
        <v>42843</v>
      </c>
      <c r="J65" s="494">
        <v>42916</v>
      </c>
      <c r="K65" s="489" t="s">
        <v>720</v>
      </c>
      <c r="L65" s="489" t="s">
        <v>423</v>
      </c>
      <c r="M65" s="490" t="s">
        <v>721</v>
      </c>
      <c r="N65" s="493">
        <v>39</v>
      </c>
      <c r="O65" s="493">
        <v>39</v>
      </c>
      <c r="P65" s="492">
        <v>1</v>
      </c>
      <c r="Q65" s="491" t="s">
        <v>722</v>
      </c>
      <c r="R65" s="477" t="s">
        <v>723</v>
      </c>
      <c r="S65" s="476" t="s">
        <v>17</v>
      </c>
      <c r="T65" s="476" t="s">
        <v>677</v>
      </c>
      <c r="U65" s="494">
        <v>43122</v>
      </c>
      <c r="V65" s="476" t="s">
        <v>724</v>
      </c>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c r="CG65" s="273"/>
      <c r="CH65" s="273"/>
      <c r="CI65" s="273"/>
      <c r="CJ65" s="273"/>
      <c r="CK65" s="273"/>
      <c r="CL65" s="273"/>
      <c r="CM65" s="273"/>
      <c r="CN65" s="273"/>
      <c r="CO65" s="273"/>
      <c r="CP65" s="273"/>
      <c r="CQ65" s="273"/>
      <c r="CR65" s="273"/>
      <c r="CS65" s="273"/>
      <c r="CT65" s="273"/>
      <c r="CU65" s="273"/>
      <c r="CV65" s="273"/>
      <c r="CW65" s="273"/>
      <c r="CX65" s="273"/>
      <c r="CY65" s="273"/>
      <c r="CZ65" s="273"/>
      <c r="DA65" s="273"/>
      <c r="DB65" s="273"/>
      <c r="DC65" s="273"/>
      <c r="DD65" s="273"/>
      <c r="DE65" s="273"/>
      <c r="DF65" s="273"/>
      <c r="DG65" s="273"/>
      <c r="DH65" s="273"/>
      <c r="DI65" s="273"/>
      <c r="DJ65" s="273"/>
      <c r="DK65" s="273"/>
      <c r="DL65" s="273"/>
      <c r="DM65" s="273"/>
      <c r="DN65" s="273"/>
      <c r="DO65" s="273"/>
      <c r="DP65" s="273"/>
      <c r="DQ65" s="273"/>
      <c r="DR65" s="273"/>
      <c r="DS65" s="273"/>
      <c r="DT65" s="273"/>
      <c r="DU65" s="273"/>
      <c r="DV65" s="273"/>
      <c r="DW65" s="273"/>
      <c r="DX65" s="273"/>
      <c r="DY65" s="273"/>
      <c r="DZ65" s="273"/>
      <c r="EA65" s="273"/>
      <c r="EB65" s="273"/>
      <c r="EC65" s="273"/>
      <c r="ED65" s="273"/>
      <c r="EE65" s="273"/>
      <c r="EF65" s="273"/>
      <c r="EG65" s="273"/>
      <c r="EH65" s="273"/>
      <c r="EI65" s="273"/>
      <c r="EJ65" s="273"/>
      <c r="EK65" s="273"/>
      <c r="EL65" s="273"/>
      <c r="EM65" s="273"/>
      <c r="EN65" s="273"/>
      <c r="EO65" s="273"/>
      <c r="EP65" s="273"/>
      <c r="EQ65" s="273"/>
      <c r="ER65" s="273"/>
      <c r="ES65" s="273"/>
      <c r="ET65" s="273"/>
      <c r="EU65" s="273"/>
      <c r="EV65" s="273"/>
      <c r="EW65" s="273"/>
      <c r="EX65" s="273"/>
      <c r="EY65" s="273"/>
      <c r="EZ65" s="273"/>
      <c r="FA65" s="273"/>
      <c r="FB65" s="273"/>
      <c r="FC65" s="273"/>
      <c r="FD65" s="273"/>
      <c r="FE65" s="273"/>
      <c r="FF65" s="273"/>
      <c r="FG65" s="273"/>
      <c r="FH65" s="273"/>
      <c r="FI65" s="273"/>
      <c r="FJ65" s="273"/>
    </row>
    <row r="66" spans="1:166" s="119" customFormat="1" ht="93.75" customHeight="1" thickBot="1" thickTop="1">
      <c r="A66" s="319" t="str">
        <f>+'MAPA DE RIESGOS'!A74</f>
        <v>CA1217-P</v>
      </c>
      <c r="B66" s="329">
        <v>43033</v>
      </c>
      <c r="C66" s="329">
        <v>43081</v>
      </c>
      <c r="D66" s="319" t="str">
        <f>+'MAPA DE RIESGOS'!B74</f>
        <v>SEGUIMIENTO Y EVALUACION INDEPENDIENTE </v>
      </c>
      <c r="E66" s="319" t="str">
        <f>+'MAPA DE RIESGOS'!C74</f>
        <v>NO CUMPLIMIENTO DEL QUE HACER DEL PROCESO Y OFICINA DE CONTROL INTERNO  </v>
      </c>
      <c r="F66" s="319">
        <f>+'MAPA DE RIESGOS'!D74</f>
        <v>4</v>
      </c>
      <c r="G66" s="319">
        <f>+'MAPA DE RIESGOS'!E74</f>
        <v>4</v>
      </c>
      <c r="H66" s="319" t="s">
        <v>578</v>
      </c>
      <c r="I66" s="329">
        <v>43101</v>
      </c>
      <c r="J66" s="329">
        <v>43189</v>
      </c>
      <c r="K66" s="311"/>
      <c r="L66" s="311" t="s">
        <v>579</v>
      </c>
      <c r="M66" s="319" t="s">
        <v>400</v>
      </c>
      <c r="N66" s="387">
        <v>0</v>
      </c>
      <c r="O66" s="387">
        <v>1</v>
      </c>
      <c r="P66" s="388">
        <v>0</v>
      </c>
      <c r="Q66" s="386" t="s">
        <v>638</v>
      </c>
      <c r="R66" s="386" t="s">
        <v>638</v>
      </c>
      <c r="S66" s="387" t="s">
        <v>17</v>
      </c>
      <c r="T66" s="387" t="s">
        <v>677</v>
      </c>
      <c r="U66" s="329">
        <v>43122</v>
      </c>
      <c r="V66" s="319" t="s">
        <v>725</v>
      </c>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c r="CG66" s="273"/>
      <c r="CH66" s="273"/>
      <c r="CI66" s="273"/>
      <c r="CJ66" s="273"/>
      <c r="CK66" s="273"/>
      <c r="CL66" s="273"/>
      <c r="CM66" s="273"/>
      <c r="CN66" s="273"/>
      <c r="CO66" s="273"/>
      <c r="CP66" s="273"/>
      <c r="CQ66" s="273"/>
      <c r="CR66" s="273"/>
      <c r="CS66" s="273"/>
      <c r="CT66" s="273"/>
      <c r="CU66" s="273"/>
      <c r="CV66" s="273"/>
      <c r="CW66" s="273"/>
      <c r="CX66" s="273"/>
      <c r="CY66" s="273"/>
      <c r="CZ66" s="273"/>
      <c r="DA66" s="273"/>
      <c r="DB66" s="273"/>
      <c r="DC66" s="273"/>
      <c r="DD66" s="273"/>
      <c r="DE66" s="273"/>
      <c r="DF66" s="273"/>
      <c r="DG66" s="273"/>
      <c r="DH66" s="273"/>
      <c r="DI66" s="273"/>
      <c r="DJ66" s="273"/>
      <c r="DK66" s="273"/>
      <c r="DL66" s="273"/>
      <c r="DM66" s="273"/>
      <c r="DN66" s="273"/>
      <c r="DO66" s="273"/>
      <c r="DP66" s="273"/>
      <c r="DQ66" s="273"/>
      <c r="DR66" s="273"/>
      <c r="DS66" s="273"/>
      <c r="DT66" s="273"/>
      <c r="DU66" s="273"/>
      <c r="DV66" s="273"/>
      <c r="DW66" s="273"/>
      <c r="DX66" s="273"/>
      <c r="DY66" s="273"/>
      <c r="DZ66" s="273"/>
      <c r="EA66" s="273"/>
      <c r="EB66" s="273"/>
      <c r="EC66" s="273"/>
      <c r="ED66" s="273"/>
      <c r="EE66" s="273"/>
      <c r="EF66" s="273"/>
      <c r="EG66" s="273"/>
      <c r="EH66" s="273"/>
      <c r="EI66" s="273"/>
      <c r="EJ66" s="273"/>
      <c r="EK66" s="273"/>
      <c r="EL66" s="273"/>
      <c r="EM66" s="273"/>
      <c r="EN66" s="273"/>
      <c r="EO66" s="273"/>
      <c r="EP66" s="273"/>
      <c r="EQ66" s="273"/>
      <c r="ER66" s="273"/>
      <c r="ES66" s="273"/>
      <c r="ET66" s="273"/>
      <c r="EU66" s="273"/>
      <c r="EV66" s="273"/>
      <c r="EW66" s="273"/>
      <c r="EX66" s="273"/>
      <c r="EY66" s="273"/>
      <c r="EZ66" s="273"/>
      <c r="FA66" s="273"/>
      <c r="FB66" s="273"/>
      <c r="FC66" s="273"/>
      <c r="FD66" s="273"/>
      <c r="FE66" s="273"/>
      <c r="FF66" s="273"/>
      <c r="FG66" s="273"/>
      <c r="FH66" s="273"/>
      <c r="FI66" s="273"/>
      <c r="FJ66" s="273"/>
    </row>
    <row r="67" spans="1:166" s="119" customFormat="1" ht="93.75" customHeight="1" thickBot="1" thickTop="1">
      <c r="A67" s="319" t="str">
        <f>+'MAPA DE RIESGOS'!A75</f>
        <v>CA1317-P</v>
      </c>
      <c r="B67" s="329">
        <v>43033</v>
      </c>
      <c r="C67" s="329">
        <v>43081</v>
      </c>
      <c r="D67" s="319" t="str">
        <f>+'MAPA DE RIESGOS'!B75</f>
        <v>SEGUIMIENTO Y EVALUACION INDEPENDIENTE </v>
      </c>
      <c r="E67" s="319" t="str">
        <f>+'MAPA DE RIESGOS'!C75</f>
        <v>INCUMPLIMIENTO EN LA NORMATIVIDAD APLICABLE AL PROCESO </v>
      </c>
      <c r="F67" s="319">
        <f>+'MAPA DE RIESGOS'!D75</f>
        <v>4</v>
      </c>
      <c r="G67" s="319">
        <f>+'MAPA DE RIESGOS'!E75</f>
        <v>4</v>
      </c>
      <c r="H67" s="319" t="s">
        <v>583</v>
      </c>
      <c r="I67" s="329">
        <v>43101</v>
      </c>
      <c r="J67" s="329">
        <v>43189</v>
      </c>
      <c r="K67" s="311"/>
      <c r="L67" s="311" t="s">
        <v>579</v>
      </c>
      <c r="M67" s="319" t="s">
        <v>427</v>
      </c>
      <c r="N67" s="387">
        <v>1</v>
      </c>
      <c r="O67" s="387">
        <v>1</v>
      </c>
      <c r="P67" s="388">
        <v>1</v>
      </c>
      <c r="Q67" s="386" t="s">
        <v>639</v>
      </c>
      <c r="R67" s="331" t="s">
        <v>726</v>
      </c>
      <c r="S67" s="319" t="s">
        <v>698</v>
      </c>
      <c r="T67" s="319" t="s">
        <v>553</v>
      </c>
      <c r="U67" s="329">
        <v>43122</v>
      </c>
      <c r="V67" s="387" t="s">
        <v>725</v>
      </c>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c r="CG67" s="273"/>
      <c r="CH67" s="273"/>
      <c r="CI67" s="273"/>
      <c r="CJ67" s="273"/>
      <c r="CK67" s="273"/>
      <c r="CL67" s="273"/>
      <c r="CM67" s="273"/>
      <c r="CN67" s="273"/>
      <c r="CO67" s="273"/>
      <c r="CP67" s="273"/>
      <c r="CQ67" s="273"/>
      <c r="CR67" s="273"/>
      <c r="CS67" s="273"/>
      <c r="CT67" s="273"/>
      <c r="CU67" s="273"/>
      <c r="CV67" s="273"/>
      <c r="CW67" s="273"/>
      <c r="CX67" s="273"/>
      <c r="CY67" s="273"/>
      <c r="CZ67" s="273"/>
      <c r="DA67" s="273"/>
      <c r="DB67" s="273"/>
      <c r="DC67" s="273"/>
      <c r="DD67" s="273"/>
      <c r="DE67" s="273"/>
      <c r="DF67" s="273"/>
      <c r="DG67" s="273"/>
      <c r="DH67" s="273"/>
      <c r="DI67" s="273"/>
      <c r="DJ67" s="273"/>
      <c r="DK67" s="273"/>
      <c r="DL67" s="273"/>
      <c r="DM67" s="273"/>
      <c r="DN67" s="273"/>
      <c r="DO67" s="273"/>
      <c r="DP67" s="273"/>
      <c r="DQ67" s="273"/>
      <c r="DR67" s="273"/>
      <c r="DS67" s="273"/>
      <c r="DT67" s="273"/>
      <c r="DU67" s="273"/>
      <c r="DV67" s="273"/>
      <c r="DW67" s="273"/>
      <c r="DX67" s="273"/>
      <c r="DY67" s="273"/>
      <c r="DZ67" s="273"/>
      <c r="EA67" s="273"/>
      <c r="EB67" s="273"/>
      <c r="EC67" s="273"/>
      <c r="ED67" s="273"/>
      <c r="EE67" s="273"/>
      <c r="EF67" s="273"/>
      <c r="EG67" s="273"/>
      <c r="EH67" s="273"/>
      <c r="EI67" s="273"/>
      <c r="EJ67" s="273"/>
      <c r="EK67" s="273"/>
      <c r="EL67" s="273"/>
      <c r="EM67" s="273"/>
      <c r="EN67" s="273"/>
      <c r="EO67" s="273"/>
      <c r="EP67" s="273"/>
      <c r="EQ67" s="273"/>
      <c r="ER67" s="273"/>
      <c r="ES67" s="273"/>
      <c r="ET67" s="273"/>
      <c r="EU67" s="273"/>
      <c r="EV67" s="273"/>
      <c r="EW67" s="273"/>
      <c r="EX67" s="273"/>
      <c r="EY67" s="273"/>
      <c r="EZ67" s="273"/>
      <c r="FA67" s="273"/>
      <c r="FB67" s="273"/>
      <c r="FC67" s="273"/>
      <c r="FD67" s="273"/>
      <c r="FE67" s="273"/>
      <c r="FF67" s="273"/>
      <c r="FG67" s="273"/>
      <c r="FH67" s="273"/>
      <c r="FI67" s="273"/>
      <c r="FJ67" s="273"/>
    </row>
    <row r="68" spans="1:166" s="119" customFormat="1" ht="93.75" customHeight="1" thickBot="1" thickTop="1">
      <c r="A68" s="319" t="str">
        <f>+'MAPA DE RIESGOS'!A76</f>
        <v>CA1417-P</v>
      </c>
      <c r="B68" s="329">
        <v>43033</v>
      </c>
      <c r="C68" s="329">
        <v>43081</v>
      </c>
      <c r="D68" s="319" t="str">
        <f>+'MAPA DE RIESGOS'!B76</f>
        <v>SEGUIMIENTO Y EVALUACION INDEPENDIENTE </v>
      </c>
      <c r="E68" s="319" t="str">
        <f>+'MAPA DE RIESGOS'!C76</f>
        <v>INCUMPLIMIENTO A LA NORMAS DE GESTIÓN DOCUMENTAL  </v>
      </c>
      <c r="F68" s="319">
        <f>+'MAPA DE RIESGOS'!D76</f>
        <v>3</v>
      </c>
      <c r="G68" s="319">
        <f>+'MAPA DE RIESGOS'!E76</f>
        <v>3</v>
      </c>
      <c r="H68" s="319" t="s">
        <v>588</v>
      </c>
      <c r="I68" s="329">
        <v>43101</v>
      </c>
      <c r="J68" s="329">
        <v>43189</v>
      </c>
      <c r="K68" s="311"/>
      <c r="L68" s="311" t="s">
        <v>579</v>
      </c>
      <c r="M68" s="319" t="s">
        <v>589</v>
      </c>
      <c r="N68" s="387">
        <v>0</v>
      </c>
      <c r="O68" s="387">
        <v>1</v>
      </c>
      <c r="P68" s="388">
        <v>0</v>
      </c>
      <c r="Q68" s="386" t="s">
        <v>640</v>
      </c>
      <c r="R68" s="386" t="s">
        <v>640</v>
      </c>
      <c r="S68" s="387" t="s">
        <v>17</v>
      </c>
      <c r="T68" s="387" t="s">
        <v>677</v>
      </c>
      <c r="U68" s="329">
        <v>43122</v>
      </c>
      <c r="V68" s="387" t="s">
        <v>725</v>
      </c>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c r="CG68" s="273"/>
      <c r="CH68" s="273"/>
      <c r="CI68" s="273"/>
      <c r="CJ68" s="273"/>
      <c r="CK68" s="273"/>
      <c r="CL68" s="273"/>
      <c r="CM68" s="273"/>
      <c r="CN68" s="273"/>
      <c r="CO68" s="273"/>
      <c r="CP68" s="273"/>
      <c r="CQ68" s="273"/>
      <c r="CR68" s="273"/>
      <c r="CS68" s="273"/>
      <c r="CT68" s="273"/>
      <c r="CU68" s="273"/>
      <c r="CV68" s="273"/>
      <c r="CW68" s="273"/>
      <c r="CX68" s="273"/>
      <c r="CY68" s="273"/>
      <c r="CZ68" s="273"/>
      <c r="DA68" s="273"/>
      <c r="DB68" s="273"/>
      <c r="DC68" s="273"/>
      <c r="DD68" s="273"/>
      <c r="DE68" s="273"/>
      <c r="DF68" s="273"/>
      <c r="DG68" s="273"/>
      <c r="DH68" s="273"/>
      <c r="DI68" s="273"/>
      <c r="DJ68" s="273"/>
      <c r="DK68" s="273"/>
      <c r="DL68" s="273"/>
      <c r="DM68" s="273"/>
      <c r="DN68" s="273"/>
      <c r="DO68" s="273"/>
      <c r="DP68" s="273"/>
      <c r="DQ68" s="273"/>
      <c r="DR68" s="273"/>
      <c r="DS68" s="273"/>
      <c r="DT68" s="273"/>
      <c r="DU68" s="273"/>
      <c r="DV68" s="273"/>
      <c r="DW68" s="273"/>
      <c r="DX68" s="273"/>
      <c r="DY68" s="273"/>
      <c r="DZ68" s="273"/>
      <c r="EA68" s="273"/>
      <c r="EB68" s="273"/>
      <c r="EC68" s="273"/>
      <c r="ED68" s="273"/>
      <c r="EE68" s="273"/>
      <c r="EF68" s="273"/>
      <c r="EG68" s="273"/>
      <c r="EH68" s="273"/>
      <c r="EI68" s="273"/>
      <c r="EJ68" s="273"/>
      <c r="EK68" s="273"/>
      <c r="EL68" s="273"/>
      <c r="EM68" s="273"/>
      <c r="EN68" s="273"/>
      <c r="EO68" s="273"/>
      <c r="EP68" s="273"/>
      <c r="EQ68" s="273"/>
      <c r="ER68" s="273"/>
      <c r="ES68" s="273"/>
      <c r="ET68" s="273"/>
      <c r="EU68" s="273"/>
      <c r="EV68" s="273"/>
      <c r="EW68" s="273"/>
      <c r="EX68" s="273"/>
      <c r="EY68" s="273"/>
      <c r="EZ68" s="273"/>
      <c r="FA68" s="273"/>
      <c r="FB68" s="273"/>
      <c r="FC68" s="273"/>
      <c r="FD68" s="273"/>
      <c r="FE68" s="273"/>
      <c r="FF68" s="273"/>
      <c r="FG68" s="273"/>
      <c r="FH68" s="273"/>
      <c r="FI68" s="273"/>
      <c r="FJ68" s="273"/>
    </row>
    <row r="69" spans="1:166" s="119" customFormat="1" ht="93.75" customHeight="1" thickBot="1" thickTop="1">
      <c r="A69" s="319" t="str">
        <f>+'MAPA DE RIESGOS'!A77</f>
        <v>CA1517-P</v>
      </c>
      <c r="B69" s="329">
        <v>43033</v>
      </c>
      <c r="C69" s="329">
        <v>43081</v>
      </c>
      <c r="D69" s="319" t="str">
        <f>+'MAPA DE RIESGOS'!B77</f>
        <v>SEGUIMIENTO Y EVALUACION INDEPENDIENTE </v>
      </c>
      <c r="E69" s="319" t="str">
        <f>+'MAPA DE RIESGOS'!C77</f>
        <v>INCUMPLIMIENTO A LA NORMAS DE GESTIÓN DOCUMENTAL  </v>
      </c>
      <c r="F69" s="319">
        <f>+'MAPA DE RIESGOS'!D77</f>
        <v>3</v>
      </c>
      <c r="G69" s="319">
        <f>+'MAPA DE RIESGOS'!E77</f>
        <v>3</v>
      </c>
      <c r="H69" s="319" t="s">
        <v>588</v>
      </c>
      <c r="I69" s="329">
        <v>43101</v>
      </c>
      <c r="J69" s="329">
        <v>43189</v>
      </c>
      <c r="K69" s="311"/>
      <c r="L69" s="311" t="s">
        <v>579</v>
      </c>
      <c r="M69" s="319" t="s">
        <v>589</v>
      </c>
      <c r="N69" s="387">
        <v>0</v>
      </c>
      <c r="O69" s="387">
        <v>1</v>
      </c>
      <c r="P69" s="388">
        <v>0</v>
      </c>
      <c r="Q69" s="386" t="s">
        <v>640</v>
      </c>
      <c r="R69" s="386" t="s">
        <v>640</v>
      </c>
      <c r="S69" s="387" t="s">
        <v>17</v>
      </c>
      <c r="T69" s="387" t="s">
        <v>677</v>
      </c>
      <c r="U69" s="329">
        <v>43122</v>
      </c>
      <c r="V69" s="387" t="s">
        <v>725</v>
      </c>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c r="CG69" s="273"/>
      <c r="CH69" s="273"/>
      <c r="CI69" s="273"/>
      <c r="CJ69" s="273"/>
      <c r="CK69" s="273"/>
      <c r="CL69" s="273"/>
      <c r="CM69" s="273"/>
      <c r="CN69" s="273"/>
      <c r="CO69" s="273"/>
      <c r="CP69" s="273"/>
      <c r="CQ69" s="273"/>
      <c r="CR69" s="273"/>
      <c r="CS69" s="273"/>
      <c r="CT69" s="273"/>
      <c r="CU69" s="273"/>
      <c r="CV69" s="273"/>
      <c r="CW69" s="273"/>
      <c r="CX69" s="273"/>
      <c r="CY69" s="273"/>
      <c r="CZ69" s="273"/>
      <c r="DA69" s="273"/>
      <c r="DB69" s="273"/>
      <c r="DC69" s="273"/>
      <c r="DD69" s="273"/>
      <c r="DE69" s="273"/>
      <c r="DF69" s="273"/>
      <c r="DG69" s="273"/>
      <c r="DH69" s="273"/>
      <c r="DI69" s="273"/>
      <c r="DJ69" s="273"/>
      <c r="DK69" s="273"/>
      <c r="DL69" s="273"/>
      <c r="DM69" s="273"/>
      <c r="DN69" s="273"/>
      <c r="DO69" s="273"/>
      <c r="DP69" s="273"/>
      <c r="DQ69" s="273"/>
      <c r="DR69" s="273"/>
      <c r="DS69" s="273"/>
      <c r="DT69" s="273"/>
      <c r="DU69" s="273"/>
      <c r="DV69" s="273"/>
      <c r="DW69" s="273"/>
      <c r="DX69" s="273"/>
      <c r="DY69" s="273"/>
      <c r="DZ69" s="273"/>
      <c r="EA69" s="273"/>
      <c r="EB69" s="273"/>
      <c r="EC69" s="273"/>
      <c r="ED69" s="273"/>
      <c r="EE69" s="273"/>
      <c r="EF69" s="273"/>
      <c r="EG69" s="273"/>
      <c r="EH69" s="273"/>
      <c r="EI69" s="273"/>
      <c r="EJ69" s="273"/>
      <c r="EK69" s="273"/>
      <c r="EL69" s="273"/>
      <c r="EM69" s="273"/>
      <c r="EN69" s="273"/>
      <c r="EO69" s="273"/>
      <c r="EP69" s="273"/>
      <c r="EQ69" s="273"/>
      <c r="ER69" s="273"/>
      <c r="ES69" s="273"/>
      <c r="ET69" s="273"/>
      <c r="EU69" s="273"/>
      <c r="EV69" s="273"/>
      <c r="EW69" s="273"/>
      <c r="EX69" s="273"/>
      <c r="EY69" s="273"/>
      <c r="EZ69" s="273"/>
      <c r="FA69" s="273"/>
      <c r="FB69" s="273"/>
      <c r="FC69" s="273"/>
      <c r="FD69" s="273"/>
      <c r="FE69" s="273"/>
      <c r="FF69" s="273"/>
      <c r="FG69" s="273"/>
      <c r="FH69" s="273"/>
      <c r="FI69" s="273"/>
      <c r="FJ69" s="273"/>
    </row>
    <row r="70" spans="1:166" s="119" customFormat="1" ht="93.75" customHeight="1" thickBot="1" thickTop="1">
      <c r="A70" s="319" t="str">
        <f>+'MAPA DE RIESGOS'!A78</f>
        <v>CA1617-P</v>
      </c>
      <c r="B70" s="329">
        <v>43033</v>
      </c>
      <c r="C70" s="329">
        <v>43081</v>
      </c>
      <c r="D70" s="319" t="str">
        <f>+'MAPA DE RIESGOS'!B78</f>
        <v>SEGUIMIENTO Y EVALUACION INDEPENDIENTE </v>
      </c>
      <c r="E70" s="319" t="str">
        <f>+'MAPA DE RIESGOS'!C78</f>
        <v>INCUMPLIMIENTO A LA NORMA  NTCGP:1000-2009 e ISO -9001-2008.</v>
      </c>
      <c r="F70" s="319">
        <f>+'MAPA DE RIESGOS'!D78</f>
        <v>3</v>
      </c>
      <c r="G70" s="319">
        <f>+'MAPA DE RIESGOS'!E78</f>
        <v>3</v>
      </c>
      <c r="H70" s="319" t="s">
        <v>593</v>
      </c>
      <c r="I70" s="329">
        <v>43101</v>
      </c>
      <c r="J70" s="329">
        <v>43189</v>
      </c>
      <c r="K70" s="311"/>
      <c r="L70" s="311" t="s">
        <v>579</v>
      </c>
      <c r="M70" s="319" t="s">
        <v>594</v>
      </c>
      <c r="N70" s="387">
        <v>0</v>
      </c>
      <c r="O70" s="387">
        <v>1</v>
      </c>
      <c r="P70" s="388">
        <v>0</v>
      </c>
      <c r="Q70" s="386" t="s">
        <v>641</v>
      </c>
      <c r="R70" s="386" t="s">
        <v>641</v>
      </c>
      <c r="S70" s="387" t="s">
        <v>17</v>
      </c>
      <c r="T70" s="387" t="s">
        <v>677</v>
      </c>
      <c r="U70" s="329">
        <v>43122</v>
      </c>
      <c r="V70" s="387" t="s">
        <v>725</v>
      </c>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c r="CG70" s="273"/>
      <c r="CH70" s="273"/>
      <c r="CI70" s="273"/>
      <c r="CJ70" s="273"/>
      <c r="CK70" s="273"/>
      <c r="CL70" s="273"/>
      <c r="CM70" s="273"/>
      <c r="CN70" s="273"/>
      <c r="CO70" s="273"/>
      <c r="CP70" s="273"/>
      <c r="CQ70" s="273"/>
      <c r="CR70" s="273"/>
      <c r="CS70" s="273"/>
      <c r="CT70" s="273"/>
      <c r="CU70" s="273"/>
      <c r="CV70" s="273"/>
      <c r="CW70" s="273"/>
      <c r="CX70" s="273"/>
      <c r="CY70" s="273"/>
      <c r="CZ70" s="273"/>
      <c r="DA70" s="273"/>
      <c r="DB70" s="273"/>
      <c r="DC70" s="273"/>
      <c r="DD70" s="273"/>
      <c r="DE70" s="273"/>
      <c r="DF70" s="273"/>
      <c r="DG70" s="273"/>
      <c r="DH70" s="273"/>
      <c r="DI70" s="273"/>
      <c r="DJ70" s="273"/>
      <c r="DK70" s="273"/>
      <c r="DL70" s="273"/>
      <c r="DM70" s="273"/>
      <c r="DN70" s="273"/>
      <c r="DO70" s="273"/>
      <c r="DP70" s="273"/>
      <c r="DQ70" s="273"/>
      <c r="DR70" s="273"/>
      <c r="DS70" s="273"/>
      <c r="DT70" s="273"/>
      <c r="DU70" s="273"/>
      <c r="DV70" s="273"/>
      <c r="DW70" s="273"/>
      <c r="DX70" s="273"/>
      <c r="DY70" s="273"/>
      <c r="DZ70" s="273"/>
      <c r="EA70" s="273"/>
      <c r="EB70" s="273"/>
      <c r="EC70" s="273"/>
      <c r="ED70" s="273"/>
      <c r="EE70" s="273"/>
      <c r="EF70" s="273"/>
      <c r="EG70" s="273"/>
      <c r="EH70" s="273"/>
      <c r="EI70" s="273"/>
      <c r="EJ70" s="273"/>
      <c r="EK70" s="273"/>
      <c r="EL70" s="273"/>
      <c r="EM70" s="273"/>
      <c r="EN70" s="273"/>
      <c r="EO70" s="273"/>
      <c r="EP70" s="273"/>
      <c r="EQ70" s="273"/>
      <c r="ER70" s="273"/>
      <c r="ES70" s="273"/>
      <c r="ET70" s="273"/>
      <c r="EU70" s="273"/>
      <c r="EV70" s="273"/>
      <c r="EW70" s="273"/>
      <c r="EX70" s="273"/>
      <c r="EY70" s="273"/>
      <c r="EZ70" s="273"/>
      <c r="FA70" s="273"/>
      <c r="FB70" s="273"/>
      <c r="FC70" s="273"/>
      <c r="FD70" s="273"/>
      <c r="FE70" s="273"/>
      <c r="FF70" s="273"/>
      <c r="FG70" s="273"/>
      <c r="FH70" s="273"/>
      <c r="FI70" s="273"/>
      <c r="FJ70" s="273"/>
    </row>
    <row r="71" spans="1:166" s="119" customFormat="1" ht="93.75" customHeight="1" thickBot="1" thickTop="1">
      <c r="A71" s="319" t="str">
        <f>+'MAPA DE RIESGOS'!A79</f>
        <v>CA1717-P</v>
      </c>
      <c r="B71" s="329">
        <v>43033</v>
      </c>
      <c r="C71" s="329">
        <v>43081</v>
      </c>
      <c r="D71" s="319" t="str">
        <f>+'MAPA DE RIESGOS'!B79</f>
        <v>SEGUIMIENTO Y EVALUACION INDEPENDIENTE </v>
      </c>
      <c r="E71" s="319" t="str">
        <f>+'MAPA DE RIESGOS'!C79</f>
        <v>NO MEDIR LAS ACTIVIDADES DE EFICIENCIA Y EFICACIA DE DESARROLLO DEL PROCESO </v>
      </c>
      <c r="F71" s="319">
        <v>3</v>
      </c>
      <c r="G71" s="319">
        <v>3</v>
      </c>
      <c r="H71" s="319" t="s">
        <v>601</v>
      </c>
      <c r="I71" s="329">
        <v>43101</v>
      </c>
      <c r="J71" s="329">
        <v>43189</v>
      </c>
      <c r="K71" s="311"/>
      <c r="L71" s="311" t="s">
        <v>579</v>
      </c>
      <c r="M71" s="319" t="s">
        <v>600</v>
      </c>
      <c r="N71" s="387">
        <v>0</v>
      </c>
      <c r="O71" s="387">
        <v>1</v>
      </c>
      <c r="P71" s="388">
        <v>0</v>
      </c>
      <c r="Q71" s="386" t="s">
        <v>642</v>
      </c>
      <c r="R71" s="386" t="s">
        <v>642</v>
      </c>
      <c r="S71" s="387" t="s">
        <v>17</v>
      </c>
      <c r="T71" s="387" t="s">
        <v>677</v>
      </c>
      <c r="U71" s="329">
        <v>43122</v>
      </c>
      <c r="V71" s="387" t="s">
        <v>725</v>
      </c>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c r="CG71" s="273"/>
      <c r="CH71" s="273"/>
      <c r="CI71" s="273"/>
      <c r="CJ71" s="273"/>
      <c r="CK71" s="273"/>
      <c r="CL71" s="273"/>
      <c r="CM71" s="273"/>
      <c r="CN71" s="273"/>
      <c r="CO71" s="273"/>
      <c r="CP71" s="273"/>
      <c r="CQ71" s="273"/>
      <c r="CR71" s="273"/>
      <c r="CS71" s="273"/>
      <c r="CT71" s="273"/>
      <c r="CU71" s="273"/>
      <c r="CV71" s="273"/>
      <c r="CW71" s="273"/>
      <c r="CX71" s="273"/>
      <c r="CY71" s="273"/>
      <c r="CZ71" s="273"/>
      <c r="DA71" s="273"/>
      <c r="DB71" s="273"/>
      <c r="DC71" s="273"/>
      <c r="DD71" s="273"/>
      <c r="DE71" s="273"/>
      <c r="DF71" s="273"/>
      <c r="DG71" s="273"/>
      <c r="DH71" s="273"/>
      <c r="DI71" s="273"/>
      <c r="DJ71" s="273"/>
      <c r="DK71" s="273"/>
      <c r="DL71" s="273"/>
      <c r="DM71" s="273"/>
      <c r="DN71" s="273"/>
      <c r="DO71" s="273"/>
      <c r="DP71" s="273"/>
      <c r="DQ71" s="273"/>
      <c r="DR71" s="273"/>
      <c r="DS71" s="273"/>
      <c r="DT71" s="273"/>
      <c r="DU71" s="273"/>
      <c r="DV71" s="273"/>
      <c r="DW71" s="273"/>
      <c r="DX71" s="273"/>
      <c r="DY71" s="273"/>
      <c r="DZ71" s="273"/>
      <c r="EA71" s="273"/>
      <c r="EB71" s="273"/>
      <c r="EC71" s="273"/>
      <c r="ED71" s="273"/>
      <c r="EE71" s="273"/>
      <c r="EF71" s="273"/>
      <c r="EG71" s="273"/>
      <c r="EH71" s="273"/>
      <c r="EI71" s="273"/>
      <c r="EJ71" s="273"/>
      <c r="EK71" s="273"/>
      <c r="EL71" s="273"/>
      <c r="EM71" s="273"/>
      <c r="EN71" s="273"/>
      <c r="EO71" s="273"/>
      <c r="EP71" s="273"/>
      <c r="EQ71" s="273"/>
      <c r="ER71" s="273"/>
      <c r="ES71" s="273"/>
      <c r="ET71" s="273"/>
      <c r="EU71" s="273"/>
      <c r="EV71" s="273"/>
      <c r="EW71" s="273"/>
      <c r="EX71" s="273"/>
      <c r="EY71" s="273"/>
      <c r="EZ71" s="273"/>
      <c r="FA71" s="273"/>
      <c r="FB71" s="273"/>
      <c r="FC71" s="273"/>
      <c r="FD71" s="273"/>
      <c r="FE71" s="273"/>
      <c r="FF71" s="273"/>
      <c r="FG71" s="273"/>
      <c r="FH71" s="273"/>
      <c r="FI71" s="273"/>
      <c r="FJ71" s="273"/>
    </row>
    <row r="72" spans="1:166" s="119" customFormat="1" ht="93.75" customHeight="1" thickBot="1" thickTop="1">
      <c r="A72" s="319"/>
      <c r="B72" s="329"/>
      <c r="C72" s="329"/>
      <c r="D72" s="319"/>
      <c r="E72" s="319"/>
      <c r="F72" s="319"/>
      <c r="G72" s="319"/>
      <c r="H72" s="319"/>
      <c r="I72" s="329"/>
      <c r="J72" s="329"/>
      <c r="K72" s="311"/>
      <c r="L72" s="311"/>
      <c r="M72" s="319"/>
      <c r="N72" s="319"/>
      <c r="O72" s="319"/>
      <c r="P72" s="330"/>
      <c r="Q72" s="310"/>
      <c r="R72" s="331"/>
      <c r="S72" s="319"/>
      <c r="T72" s="319"/>
      <c r="U72" s="329"/>
      <c r="V72" s="387"/>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c r="CG72" s="273"/>
      <c r="CH72" s="273"/>
      <c r="CI72" s="273"/>
      <c r="CJ72" s="273"/>
      <c r="CK72" s="273"/>
      <c r="CL72" s="273"/>
      <c r="CM72" s="273"/>
      <c r="CN72" s="273"/>
      <c r="CO72" s="273"/>
      <c r="CP72" s="273"/>
      <c r="CQ72" s="273"/>
      <c r="CR72" s="273"/>
      <c r="CS72" s="273"/>
      <c r="CT72" s="273"/>
      <c r="CU72" s="273"/>
      <c r="CV72" s="273"/>
      <c r="CW72" s="273"/>
      <c r="CX72" s="273"/>
      <c r="CY72" s="273"/>
      <c r="CZ72" s="273"/>
      <c r="DA72" s="273"/>
      <c r="DB72" s="273"/>
      <c r="DC72" s="273"/>
      <c r="DD72" s="273"/>
      <c r="DE72" s="273"/>
      <c r="DF72" s="273"/>
      <c r="DG72" s="273"/>
      <c r="DH72" s="273"/>
      <c r="DI72" s="273"/>
      <c r="DJ72" s="273"/>
      <c r="DK72" s="273"/>
      <c r="DL72" s="273"/>
      <c r="DM72" s="273"/>
      <c r="DN72" s="273"/>
      <c r="DO72" s="273"/>
      <c r="DP72" s="273"/>
      <c r="DQ72" s="273"/>
      <c r="DR72" s="273"/>
      <c r="DS72" s="273"/>
      <c r="DT72" s="273"/>
      <c r="DU72" s="273"/>
      <c r="DV72" s="273"/>
      <c r="DW72" s="273"/>
      <c r="DX72" s="273"/>
      <c r="DY72" s="273"/>
      <c r="DZ72" s="273"/>
      <c r="EA72" s="273"/>
      <c r="EB72" s="273"/>
      <c r="EC72" s="273"/>
      <c r="ED72" s="273"/>
      <c r="EE72" s="273"/>
      <c r="EF72" s="273"/>
      <c r="EG72" s="273"/>
      <c r="EH72" s="273"/>
      <c r="EI72" s="273"/>
      <c r="EJ72" s="273"/>
      <c r="EK72" s="273"/>
      <c r="EL72" s="273"/>
      <c r="EM72" s="273"/>
      <c r="EN72" s="273"/>
      <c r="EO72" s="273"/>
      <c r="EP72" s="273"/>
      <c r="EQ72" s="273"/>
      <c r="ER72" s="273"/>
      <c r="ES72" s="273"/>
      <c r="ET72" s="273"/>
      <c r="EU72" s="273"/>
      <c r="EV72" s="273"/>
      <c r="EW72" s="273"/>
      <c r="EX72" s="273"/>
      <c r="EY72" s="273"/>
      <c r="EZ72" s="273"/>
      <c r="FA72" s="273"/>
      <c r="FB72" s="273"/>
      <c r="FC72" s="273"/>
      <c r="FD72" s="273"/>
      <c r="FE72" s="273"/>
      <c r="FF72" s="273"/>
      <c r="FG72" s="273"/>
      <c r="FH72" s="273"/>
      <c r="FI72" s="273"/>
      <c r="FJ72" s="273"/>
    </row>
    <row r="73" ht="13.5" thickTop="1"/>
  </sheetData>
  <sheetProtection/>
  <protectedRanges>
    <protectedRange password="EFB0" sqref="Q41:Q44" name="Rango1_8_1_3_1_1"/>
    <protectedRange password="EFB0" sqref="N62:Q64" name="Rango1_32_1_2_1_1_1"/>
    <protectedRange password="EFB0" sqref="R9:R10" name="Rango1_7_12_1_1_1"/>
    <protectedRange password="EFB0" sqref="R13 R15" name="Rango1_7_12_2_1_1"/>
    <protectedRange password="EFB0" sqref="R41:R42" name="Rango1_8_1_3_1_1_1"/>
  </protectedRanges>
  <mergeCells count="65">
    <mergeCell ref="T9:T10"/>
    <mergeCell ref="U9:U10"/>
    <mergeCell ref="V9:V10"/>
    <mergeCell ref="A25:A28"/>
    <mergeCell ref="B25:B28"/>
    <mergeCell ref="F25:F28"/>
    <mergeCell ref="C25:C28"/>
    <mergeCell ref="E25:E28"/>
    <mergeCell ref="D25:D28"/>
    <mergeCell ref="A9:A10"/>
    <mergeCell ref="F7:G7"/>
    <mergeCell ref="E9:E10"/>
    <mergeCell ref="E42:E43"/>
    <mergeCell ref="F42:F43"/>
    <mergeCell ref="A48:A49"/>
    <mergeCell ref="B48:B49"/>
    <mergeCell ref="C48:C49"/>
    <mergeCell ref="D48:D49"/>
    <mergeCell ref="E48:E49"/>
    <mergeCell ref="C9:C10"/>
    <mergeCell ref="D3:T4"/>
    <mergeCell ref="A5:C5"/>
    <mergeCell ref="D5:L5"/>
    <mergeCell ref="M5:T5"/>
    <mergeCell ref="M7:M8"/>
    <mergeCell ref="I7:I8"/>
    <mergeCell ref="L7:L8"/>
    <mergeCell ref="N7:N8"/>
    <mergeCell ref="H7:H8"/>
    <mergeCell ref="E7:E8"/>
    <mergeCell ref="U5:V5"/>
    <mergeCell ref="A7:A8"/>
    <mergeCell ref="B7:B8"/>
    <mergeCell ref="C7:C8"/>
    <mergeCell ref="D7:D8"/>
    <mergeCell ref="Q9:Q10"/>
    <mergeCell ref="R9:R10"/>
    <mergeCell ref="S9:S10"/>
    <mergeCell ref="B9:B10"/>
    <mergeCell ref="F9:F10"/>
    <mergeCell ref="U1:V4"/>
    <mergeCell ref="J7:J8"/>
    <mergeCell ref="Q7:Q8"/>
    <mergeCell ref="A1:C4"/>
    <mergeCell ref="D1:T2"/>
    <mergeCell ref="V7:V8"/>
    <mergeCell ref="O7:O8"/>
    <mergeCell ref="U7:U8"/>
    <mergeCell ref="R7:R8"/>
    <mergeCell ref="P7:P8"/>
    <mergeCell ref="A42:A43"/>
    <mergeCell ref="B42:B43"/>
    <mergeCell ref="C42:C43"/>
    <mergeCell ref="D42:D43"/>
    <mergeCell ref="D9:D10"/>
    <mergeCell ref="G25:G28"/>
    <mergeCell ref="G42:G43"/>
    <mergeCell ref="G48:G49"/>
    <mergeCell ref="O9:O10"/>
    <mergeCell ref="P9:P10"/>
    <mergeCell ref="F48:F49"/>
    <mergeCell ref="N9:N10"/>
    <mergeCell ref="G9:G10"/>
    <mergeCell ref="L9:L10"/>
    <mergeCell ref="M9:M10"/>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2018-01-30T01:06:35Z</dcterms:modified>
  <cp:category/>
  <cp:version/>
  <cp:contentType/>
  <cp:contentStatus/>
</cp:coreProperties>
</file>